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CET\Blog Posts\2018\"/>
    </mc:Choice>
  </mc:AlternateContent>
  <xr:revisionPtr revIDLastSave="0" documentId="8_{3B2664D0-822F-470E-A9C0-B537069AFC76}" xr6:coauthVersionLast="31" xr6:coauthVersionMax="31" xr10:uidLastSave="{00000000-0000-0000-0000-000000000000}"/>
  <bookViews>
    <workbookView xWindow="0" yWindow="0" windowWidth="14772" windowHeight="11436" xr2:uid="{11CBD526-9DE5-4322-83A9-8855900D2102}"/>
  </bookViews>
  <sheets>
    <sheet name="CO Comm Colleges" sheetId="1" r:id="rId1"/>
    <sheet name="CO Public 4 Year IH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80" i="1"/>
  <c r="F81" i="1"/>
  <c r="Q5" i="2" l="1"/>
  <c r="R5" i="2"/>
  <c r="Q11" i="2"/>
  <c r="R11" i="2"/>
  <c r="Q17" i="2"/>
  <c r="R17" i="2"/>
  <c r="Q23" i="2"/>
  <c r="R23" i="2"/>
  <c r="Q29" i="2"/>
  <c r="R29" i="2"/>
  <c r="Q35" i="2"/>
  <c r="R35" i="2"/>
  <c r="Q41" i="2"/>
  <c r="R41" i="2"/>
  <c r="Q47" i="2"/>
  <c r="R47" i="2"/>
  <c r="Q53" i="2"/>
  <c r="R53" i="2"/>
  <c r="Q59" i="2"/>
  <c r="R59" i="2"/>
  <c r="Q65" i="2"/>
  <c r="R65" i="2"/>
  <c r="Q71" i="2"/>
  <c r="R71" i="2"/>
  <c r="Q77" i="2"/>
  <c r="R77" i="2"/>
  <c r="P81" i="2" l="1"/>
  <c r="O81" i="2"/>
  <c r="N81" i="2"/>
  <c r="M81" i="2"/>
  <c r="L81" i="2"/>
  <c r="J81" i="2"/>
  <c r="K81" i="2" s="1"/>
  <c r="I81" i="2"/>
  <c r="P80" i="2"/>
  <c r="O80" i="2"/>
  <c r="N80" i="2"/>
  <c r="M80" i="2"/>
  <c r="L80" i="2"/>
  <c r="J80" i="2"/>
  <c r="K80" i="2" s="1"/>
  <c r="I80" i="2"/>
  <c r="P79" i="2"/>
  <c r="O79" i="2"/>
  <c r="N79" i="2"/>
  <c r="M79" i="2"/>
  <c r="L79" i="2"/>
  <c r="K79" i="2"/>
  <c r="J79" i="2"/>
  <c r="I79" i="2"/>
  <c r="P78" i="2"/>
  <c r="O78" i="2"/>
  <c r="N78" i="2"/>
  <c r="M78" i="2"/>
  <c r="L78" i="2"/>
  <c r="J78" i="2"/>
  <c r="K78" i="2" s="1"/>
  <c r="I78" i="2"/>
  <c r="Z77" i="2"/>
  <c r="Y77" i="2"/>
  <c r="X77" i="2"/>
  <c r="N77" i="2" s="1"/>
  <c r="F80" i="2" s="1"/>
  <c r="W77" i="2"/>
  <c r="U77" i="2"/>
  <c r="T77" i="2"/>
  <c r="P75" i="2"/>
  <c r="O75" i="2"/>
  <c r="N75" i="2"/>
  <c r="M75" i="2"/>
  <c r="L75" i="2"/>
  <c r="J75" i="2"/>
  <c r="K75" i="2" s="1"/>
  <c r="I75" i="2"/>
  <c r="P74" i="2"/>
  <c r="O74" i="2"/>
  <c r="N74" i="2"/>
  <c r="M74" i="2"/>
  <c r="L74" i="2"/>
  <c r="J74" i="2"/>
  <c r="K74" i="2" s="1"/>
  <c r="I74" i="2"/>
  <c r="P73" i="2"/>
  <c r="O73" i="2"/>
  <c r="N73" i="2"/>
  <c r="M73" i="2"/>
  <c r="L73" i="2"/>
  <c r="J73" i="2"/>
  <c r="K73" i="2" s="1"/>
  <c r="I73" i="2"/>
  <c r="P72" i="2"/>
  <c r="O72" i="2"/>
  <c r="N72" i="2"/>
  <c r="M72" i="2"/>
  <c r="L72" i="2"/>
  <c r="J72" i="2"/>
  <c r="K72" i="2" s="1"/>
  <c r="I72" i="2"/>
  <c r="Z71" i="2"/>
  <c r="Y71" i="2"/>
  <c r="X71" i="2"/>
  <c r="W71" i="2"/>
  <c r="U71" i="2"/>
  <c r="T71" i="2"/>
  <c r="P69" i="2"/>
  <c r="O69" i="2"/>
  <c r="N69" i="2"/>
  <c r="M69" i="2"/>
  <c r="L69" i="2"/>
  <c r="J69" i="2"/>
  <c r="K69" i="2" s="1"/>
  <c r="I69" i="2"/>
  <c r="P68" i="2"/>
  <c r="O68" i="2"/>
  <c r="N68" i="2"/>
  <c r="M68" i="2"/>
  <c r="L68" i="2"/>
  <c r="J68" i="2"/>
  <c r="K68" i="2" s="1"/>
  <c r="I68" i="2"/>
  <c r="P67" i="2"/>
  <c r="O67" i="2"/>
  <c r="N67" i="2"/>
  <c r="M67" i="2"/>
  <c r="L67" i="2"/>
  <c r="J67" i="2"/>
  <c r="K67" i="2" s="1"/>
  <c r="I67" i="2"/>
  <c r="P66" i="2"/>
  <c r="O66" i="2"/>
  <c r="N66" i="2"/>
  <c r="M66" i="2"/>
  <c r="L66" i="2"/>
  <c r="J66" i="2"/>
  <c r="K66" i="2" s="1"/>
  <c r="I66" i="2"/>
  <c r="Z65" i="2"/>
  <c r="Y65" i="2"/>
  <c r="X65" i="2"/>
  <c r="W65" i="2"/>
  <c r="U65" i="2"/>
  <c r="T65" i="2"/>
  <c r="P63" i="2"/>
  <c r="O63" i="2"/>
  <c r="N63" i="2"/>
  <c r="M63" i="2"/>
  <c r="L63" i="2"/>
  <c r="J63" i="2"/>
  <c r="K63" i="2" s="1"/>
  <c r="I63" i="2"/>
  <c r="P62" i="2"/>
  <c r="O62" i="2"/>
  <c r="N62" i="2"/>
  <c r="M62" i="2"/>
  <c r="L62" i="2"/>
  <c r="J62" i="2"/>
  <c r="K62" i="2" s="1"/>
  <c r="I62" i="2"/>
  <c r="P61" i="2"/>
  <c r="O61" i="2"/>
  <c r="N61" i="2"/>
  <c r="M61" i="2"/>
  <c r="L61" i="2"/>
  <c r="J61" i="2"/>
  <c r="K61" i="2" s="1"/>
  <c r="I61" i="2"/>
  <c r="P60" i="2"/>
  <c r="O60" i="2"/>
  <c r="N60" i="2"/>
  <c r="M60" i="2"/>
  <c r="L60" i="2"/>
  <c r="J60" i="2"/>
  <c r="K60" i="2" s="1"/>
  <c r="I60" i="2"/>
  <c r="Z59" i="2"/>
  <c r="Y59" i="2"/>
  <c r="X59" i="2"/>
  <c r="W59" i="2"/>
  <c r="U59" i="2"/>
  <c r="T59" i="2"/>
  <c r="P57" i="2"/>
  <c r="O57" i="2"/>
  <c r="N57" i="2"/>
  <c r="M57" i="2"/>
  <c r="L57" i="2"/>
  <c r="J57" i="2"/>
  <c r="K57" i="2" s="1"/>
  <c r="I57" i="2"/>
  <c r="P56" i="2"/>
  <c r="O56" i="2"/>
  <c r="N56" i="2"/>
  <c r="M56" i="2"/>
  <c r="L56" i="2"/>
  <c r="J56" i="2"/>
  <c r="K56" i="2" s="1"/>
  <c r="I56" i="2"/>
  <c r="P55" i="2"/>
  <c r="O55" i="2"/>
  <c r="N55" i="2"/>
  <c r="M55" i="2"/>
  <c r="L55" i="2"/>
  <c r="J55" i="2"/>
  <c r="K55" i="2" s="1"/>
  <c r="I55" i="2"/>
  <c r="P54" i="2"/>
  <c r="O54" i="2"/>
  <c r="N54" i="2"/>
  <c r="M54" i="2"/>
  <c r="L54" i="2"/>
  <c r="J54" i="2"/>
  <c r="K54" i="2" s="1"/>
  <c r="I54" i="2"/>
  <c r="Z53" i="2"/>
  <c r="Y53" i="2"/>
  <c r="X53" i="2"/>
  <c r="W53" i="2"/>
  <c r="U53" i="2"/>
  <c r="T53" i="2"/>
  <c r="P51" i="2"/>
  <c r="O51" i="2"/>
  <c r="N51" i="2"/>
  <c r="M51" i="2"/>
  <c r="L51" i="2"/>
  <c r="J51" i="2"/>
  <c r="K51" i="2" s="1"/>
  <c r="I51" i="2"/>
  <c r="P50" i="2"/>
  <c r="O50" i="2"/>
  <c r="N50" i="2"/>
  <c r="M50" i="2"/>
  <c r="L50" i="2"/>
  <c r="J50" i="2"/>
  <c r="K50" i="2" s="1"/>
  <c r="I50" i="2"/>
  <c r="P49" i="2"/>
  <c r="O49" i="2"/>
  <c r="N49" i="2"/>
  <c r="M49" i="2"/>
  <c r="L49" i="2"/>
  <c r="J49" i="2"/>
  <c r="K49" i="2" s="1"/>
  <c r="I49" i="2"/>
  <c r="P48" i="2"/>
  <c r="O48" i="2"/>
  <c r="N48" i="2"/>
  <c r="M48" i="2"/>
  <c r="L48" i="2"/>
  <c r="J48" i="2"/>
  <c r="K48" i="2" s="1"/>
  <c r="I48" i="2"/>
  <c r="Z47" i="2"/>
  <c r="Y47" i="2"/>
  <c r="X47" i="2"/>
  <c r="W47" i="2"/>
  <c r="U47" i="2"/>
  <c r="T47" i="2"/>
  <c r="P45" i="2"/>
  <c r="O45" i="2"/>
  <c r="N45" i="2"/>
  <c r="M45" i="2"/>
  <c r="L45" i="2"/>
  <c r="J45" i="2"/>
  <c r="K45" i="2" s="1"/>
  <c r="I45" i="2"/>
  <c r="P44" i="2"/>
  <c r="O44" i="2"/>
  <c r="N44" i="2"/>
  <c r="M44" i="2"/>
  <c r="L44" i="2"/>
  <c r="J44" i="2"/>
  <c r="K44" i="2" s="1"/>
  <c r="I44" i="2"/>
  <c r="P43" i="2"/>
  <c r="O43" i="2"/>
  <c r="N43" i="2"/>
  <c r="M43" i="2"/>
  <c r="L43" i="2"/>
  <c r="J43" i="2"/>
  <c r="K43" i="2" s="1"/>
  <c r="I43" i="2"/>
  <c r="P42" i="2"/>
  <c r="O42" i="2"/>
  <c r="N42" i="2"/>
  <c r="M42" i="2"/>
  <c r="L42" i="2"/>
  <c r="J42" i="2"/>
  <c r="K42" i="2" s="1"/>
  <c r="I42" i="2"/>
  <c r="Z41" i="2"/>
  <c r="Y41" i="2"/>
  <c r="X41" i="2"/>
  <c r="W41" i="2"/>
  <c r="U41" i="2"/>
  <c r="T41" i="2"/>
  <c r="I39" i="2"/>
  <c r="F39" i="2"/>
  <c r="I38" i="2"/>
  <c r="F38" i="2"/>
  <c r="I37" i="2"/>
  <c r="F37" i="2"/>
  <c r="I36" i="2"/>
  <c r="F36" i="2"/>
  <c r="Z35" i="2"/>
  <c r="Y35" i="2"/>
  <c r="X35" i="2"/>
  <c r="W35" i="2"/>
  <c r="U35" i="2"/>
  <c r="T35" i="2"/>
  <c r="P33" i="2"/>
  <c r="O33" i="2"/>
  <c r="N33" i="2"/>
  <c r="M33" i="2"/>
  <c r="L33" i="2"/>
  <c r="J33" i="2"/>
  <c r="K33" i="2" s="1"/>
  <c r="I33" i="2"/>
  <c r="P32" i="2"/>
  <c r="O32" i="2"/>
  <c r="N32" i="2"/>
  <c r="M32" i="2"/>
  <c r="L32" i="2"/>
  <c r="J32" i="2"/>
  <c r="K32" i="2" s="1"/>
  <c r="I32" i="2"/>
  <c r="P31" i="2"/>
  <c r="O31" i="2"/>
  <c r="N31" i="2"/>
  <c r="M31" i="2"/>
  <c r="L31" i="2"/>
  <c r="J31" i="2"/>
  <c r="K31" i="2" s="1"/>
  <c r="I31" i="2"/>
  <c r="P30" i="2"/>
  <c r="O30" i="2"/>
  <c r="N30" i="2"/>
  <c r="M30" i="2"/>
  <c r="L30" i="2"/>
  <c r="J30" i="2"/>
  <c r="K30" i="2" s="1"/>
  <c r="I30" i="2"/>
  <c r="Z29" i="2"/>
  <c r="Y29" i="2"/>
  <c r="X29" i="2"/>
  <c r="W29" i="2"/>
  <c r="U29" i="2"/>
  <c r="T29" i="2"/>
  <c r="J29" i="2"/>
  <c r="P27" i="2"/>
  <c r="O27" i="2"/>
  <c r="N27" i="2"/>
  <c r="M27" i="2"/>
  <c r="L27" i="2"/>
  <c r="J27" i="2"/>
  <c r="K27" i="2" s="1"/>
  <c r="I27" i="2"/>
  <c r="P26" i="2"/>
  <c r="O26" i="2"/>
  <c r="N26" i="2"/>
  <c r="M26" i="2"/>
  <c r="L26" i="2"/>
  <c r="J26" i="2"/>
  <c r="K26" i="2" s="1"/>
  <c r="I26" i="2"/>
  <c r="P25" i="2"/>
  <c r="O25" i="2"/>
  <c r="N25" i="2"/>
  <c r="M25" i="2"/>
  <c r="L25" i="2"/>
  <c r="J25" i="2"/>
  <c r="K25" i="2" s="1"/>
  <c r="I25" i="2"/>
  <c r="P24" i="2"/>
  <c r="O24" i="2"/>
  <c r="N24" i="2"/>
  <c r="M24" i="2"/>
  <c r="L24" i="2"/>
  <c r="J24" i="2"/>
  <c r="K24" i="2" s="1"/>
  <c r="I24" i="2"/>
  <c r="Z23" i="2"/>
  <c r="Y23" i="2"/>
  <c r="X23" i="2"/>
  <c r="W23" i="2"/>
  <c r="U23" i="2"/>
  <c r="T23" i="2"/>
  <c r="J23" i="2"/>
  <c r="P21" i="2"/>
  <c r="O21" i="2"/>
  <c r="N21" i="2"/>
  <c r="M21" i="2"/>
  <c r="L21" i="2"/>
  <c r="J21" i="2"/>
  <c r="K21" i="2" s="1"/>
  <c r="I21" i="2"/>
  <c r="P20" i="2"/>
  <c r="O20" i="2"/>
  <c r="N20" i="2"/>
  <c r="M20" i="2"/>
  <c r="L20" i="2"/>
  <c r="J20" i="2"/>
  <c r="K20" i="2" s="1"/>
  <c r="I20" i="2"/>
  <c r="P19" i="2"/>
  <c r="O19" i="2"/>
  <c r="N19" i="2"/>
  <c r="M19" i="2"/>
  <c r="L19" i="2"/>
  <c r="J19" i="2"/>
  <c r="K19" i="2" s="1"/>
  <c r="I19" i="2"/>
  <c r="P18" i="2"/>
  <c r="O18" i="2"/>
  <c r="N18" i="2"/>
  <c r="M18" i="2"/>
  <c r="L18" i="2"/>
  <c r="J18" i="2"/>
  <c r="K18" i="2" s="1"/>
  <c r="I18" i="2"/>
  <c r="Z17" i="2"/>
  <c r="Y17" i="2"/>
  <c r="X17" i="2"/>
  <c r="W17" i="2"/>
  <c r="U17" i="2"/>
  <c r="T17" i="2"/>
  <c r="O17" i="2" s="1"/>
  <c r="F21" i="2" s="1"/>
  <c r="P15" i="2"/>
  <c r="O15" i="2"/>
  <c r="N15" i="2"/>
  <c r="M15" i="2"/>
  <c r="L15" i="2"/>
  <c r="J15" i="2"/>
  <c r="K15" i="2" s="1"/>
  <c r="I15" i="2"/>
  <c r="P14" i="2"/>
  <c r="O14" i="2"/>
  <c r="N14" i="2"/>
  <c r="M14" i="2"/>
  <c r="L14" i="2"/>
  <c r="J14" i="2"/>
  <c r="K14" i="2" s="1"/>
  <c r="I14" i="2"/>
  <c r="P13" i="2"/>
  <c r="O13" i="2"/>
  <c r="N13" i="2"/>
  <c r="M13" i="2"/>
  <c r="L13" i="2"/>
  <c r="J13" i="2"/>
  <c r="K13" i="2" s="1"/>
  <c r="I13" i="2"/>
  <c r="P12" i="2"/>
  <c r="O12" i="2"/>
  <c r="N12" i="2"/>
  <c r="M12" i="2"/>
  <c r="L12" i="2"/>
  <c r="J12" i="2"/>
  <c r="K12" i="2" s="1"/>
  <c r="I12" i="2"/>
  <c r="Z11" i="2"/>
  <c r="Y11" i="2"/>
  <c r="X11" i="2"/>
  <c r="W11" i="2"/>
  <c r="U11" i="2"/>
  <c r="T11" i="2"/>
  <c r="P9" i="2"/>
  <c r="O9" i="2"/>
  <c r="N9" i="2"/>
  <c r="M9" i="2"/>
  <c r="L9" i="2"/>
  <c r="J9" i="2"/>
  <c r="K9" i="2" s="1"/>
  <c r="I9" i="2"/>
  <c r="P8" i="2"/>
  <c r="O8" i="2"/>
  <c r="N8" i="2"/>
  <c r="M8" i="2"/>
  <c r="L8" i="2"/>
  <c r="J8" i="2"/>
  <c r="K8" i="2" s="1"/>
  <c r="I8" i="2"/>
  <c r="P7" i="2"/>
  <c r="O7" i="2"/>
  <c r="N7" i="2"/>
  <c r="M7" i="2"/>
  <c r="L7" i="2"/>
  <c r="J7" i="2"/>
  <c r="K7" i="2" s="1"/>
  <c r="I7" i="2"/>
  <c r="P6" i="2"/>
  <c r="O6" i="2"/>
  <c r="N6" i="2"/>
  <c r="M6" i="2"/>
  <c r="L6" i="2"/>
  <c r="J6" i="2"/>
  <c r="K6" i="2" s="1"/>
  <c r="I6" i="2"/>
  <c r="Z5" i="2"/>
  <c r="Y5" i="2"/>
  <c r="X5" i="2"/>
  <c r="W5" i="2"/>
  <c r="U5" i="2"/>
  <c r="T5" i="2"/>
  <c r="P87" i="1"/>
  <c r="O87" i="1"/>
  <c r="N87" i="1"/>
  <c r="M87" i="1"/>
  <c r="L87" i="1"/>
  <c r="J87" i="1"/>
  <c r="K87" i="1" s="1"/>
  <c r="I87" i="1"/>
  <c r="P86" i="1"/>
  <c r="O86" i="1"/>
  <c r="N86" i="1"/>
  <c r="M86" i="1"/>
  <c r="L86" i="1"/>
  <c r="J86" i="1"/>
  <c r="K86" i="1" s="1"/>
  <c r="I86" i="1"/>
  <c r="P85" i="1"/>
  <c r="O85" i="1"/>
  <c r="N85" i="1"/>
  <c r="M85" i="1"/>
  <c r="L85" i="1"/>
  <c r="J85" i="1"/>
  <c r="K85" i="1" s="1"/>
  <c r="I85" i="1"/>
  <c r="P84" i="1"/>
  <c r="O84" i="1"/>
  <c r="N84" i="1"/>
  <c r="M84" i="1"/>
  <c r="L84" i="1"/>
  <c r="K84" i="1"/>
  <c r="J84" i="1"/>
  <c r="I84" i="1"/>
  <c r="Z83" i="1"/>
  <c r="Y83" i="1"/>
  <c r="X83" i="1"/>
  <c r="W83" i="1"/>
  <c r="U83" i="1"/>
  <c r="T83" i="1"/>
  <c r="R83" i="1"/>
  <c r="Q83" i="1"/>
  <c r="J83" i="1" s="1"/>
  <c r="P81" i="1"/>
  <c r="O81" i="1"/>
  <c r="N81" i="1"/>
  <c r="M81" i="1"/>
  <c r="L81" i="1"/>
  <c r="J81" i="1"/>
  <c r="K81" i="1" s="1"/>
  <c r="I81" i="1"/>
  <c r="P80" i="1"/>
  <c r="O80" i="1"/>
  <c r="N80" i="1"/>
  <c r="M80" i="1"/>
  <c r="L80" i="1"/>
  <c r="J80" i="1"/>
  <c r="K80" i="1" s="1"/>
  <c r="I80" i="1"/>
  <c r="P79" i="1"/>
  <c r="O79" i="1"/>
  <c r="N79" i="1"/>
  <c r="M79" i="1"/>
  <c r="L79" i="1"/>
  <c r="J79" i="1"/>
  <c r="K79" i="1" s="1"/>
  <c r="I79" i="1"/>
  <c r="P78" i="1"/>
  <c r="O78" i="1"/>
  <c r="N78" i="1"/>
  <c r="M78" i="1"/>
  <c r="L78" i="1"/>
  <c r="J78" i="1"/>
  <c r="K78" i="1" s="1"/>
  <c r="I78" i="1"/>
  <c r="Z77" i="1"/>
  <c r="Y77" i="1"/>
  <c r="X77" i="1"/>
  <c r="W77" i="1"/>
  <c r="U77" i="1"/>
  <c r="T77" i="1"/>
  <c r="P77" i="1" s="1"/>
  <c r="R77" i="1"/>
  <c r="Q77" i="1"/>
  <c r="P75" i="1"/>
  <c r="O75" i="1"/>
  <c r="N75" i="1"/>
  <c r="M75" i="1"/>
  <c r="L75" i="1"/>
  <c r="J75" i="1"/>
  <c r="K75" i="1" s="1"/>
  <c r="I75" i="1"/>
  <c r="P74" i="1"/>
  <c r="O74" i="1"/>
  <c r="N74" i="1"/>
  <c r="M74" i="1"/>
  <c r="L74" i="1"/>
  <c r="J74" i="1"/>
  <c r="K74" i="1" s="1"/>
  <c r="I74" i="1"/>
  <c r="P73" i="1"/>
  <c r="O73" i="1"/>
  <c r="N73" i="1"/>
  <c r="M73" i="1"/>
  <c r="L73" i="1"/>
  <c r="J73" i="1"/>
  <c r="K73" i="1" s="1"/>
  <c r="I73" i="1"/>
  <c r="P72" i="1"/>
  <c r="O72" i="1"/>
  <c r="N72" i="1"/>
  <c r="M72" i="1"/>
  <c r="L72" i="1"/>
  <c r="J72" i="1"/>
  <c r="K72" i="1" s="1"/>
  <c r="I72" i="1"/>
  <c r="Z71" i="1"/>
  <c r="Y71" i="1"/>
  <c r="X71" i="1"/>
  <c r="W71" i="1"/>
  <c r="U71" i="1"/>
  <c r="T71" i="1"/>
  <c r="R71" i="1"/>
  <c r="Q71" i="1"/>
  <c r="P69" i="1"/>
  <c r="O69" i="1"/>
  <c r="N69" i="1"/>
  <c r="M69" i="1"/>
  <c r="L69" i="1"/>
  <c r="J69" i="1"/>
  <c r="K69" i="1" s="1"/>
  <c r="I69" i="1"/>
  <c r="P68" i="1"/>
  <c r="O68" i="1"/>
  <c r="N68" i="1"/>
  <c r="M68" i="1"/>
  <c r="L68" i="1"/>
  <c r="J68" i="1"/>
  <c r="K68" i="1" s="1"/>
  <c r="I68" i="1"/>
  <c r="P67" i="1"/>
  <c r="O67" i="1"/>
  <c r="N67" i="1"/>
  <c r="M67" i="1"/>
  <c r="L67" i="1"/>
  <c r="J67" i="1"/>
  <c r="K67" i="1" s="1"/>
  <c r="I67" i="1"/>
  <c r="P66" i="1"/>
  <c r="O66" i="1"/>
  <c r="N66" i="1"/>
  <c r="M66" i="1"/>
  <c r="L66" i="1"/>
  <c r="J66" i="1"/>
  <c r="K66" i="1" s="1"/>
  <c r="I66" i="1"/>
  <c r="Z65" i="1"/>
  <c r="Y65" i="1"/>
  <c r="X65" i="1"/>
  <c r="W65" i="1"/>
  <c r="U65" i="1"/>
  <c r="T65" i="1"/>
  <c r="R65" i="1"/>
  <c r="Q65" i="1"/>
  <c r="P63" i="1"/>
  <c r="O63" i="1"/>
  <c r="N63" i="1"/>
  <c r="M63" i="1"/>
  <c r="L63" i="1"/>
  <c r="J63" i="1"/>
  <c r="K63" i="1" s="1"/>
  <c r="I63" i="1"/>
  <c r="P62" i="1"/>
  <c r="O62" i="1"/>
  <c r="N62" i="1"/>
  <c r="M62" i="1"/>
  <c r="L62" i="1"/>
  <c r="J62" i="1"/>
  <c r="K62" i="1" s="1"/>
  <c r="I62" i="1"/>
  <c r="P61" i="1"/>
  <c r="O61" i="1"/>
  <c r="N61" i="1"/>
  <c r="M61" i="1"/>
  <c r="L61" i="1"/>
  <c r="J61" i="1"/>
  <c r="K61" i="1" s="1"/>
  <c r="I61" i="1"/>
  <c r="P60" i="1"/>
  <c r="O60" i="1"/>
  <c r="N60" i="1"/>
  <c r="M60" i="1"/>
  <c r="L60" i="1"/>
  <c r="J60" i="1"/>
  <c r="K60" i="1" s="1"/>
  <c r="I60" i="1"/>
  <c r="Z59" i="1"/>
  <c r="Y59" i="1"/>
  <c r="X59" i="1"/>
  <c r="W59" i="1"/>
  <c r="U59" i="1"/>
  <c r="T59" i="1"/>
  <c r="R59" i="1"/>
  <c r="Q59" i="1"/>
  <c r="P57" i="1"/>
  <c r="O57" i="1"/>
  <c r="N57" i="1"/>
  <c r="M57" i="1"/>
  <c r="L57" i="1"/>
  <c r="J57" i="1"/>
  <c r="K57" i="1" s="1"/>
  <c r="I57" i="1"/>
  <c r="P56" i="1"/>
  <c r="O56" i="1"/>
  <c r="N56" i="1"/>
  <c r="M56" i="1"/>
  <c r="L56" i="1"/>
  <c r="J56" i="1"/>
  <c r="K56" i="1" s="1"/>
  <c r="I56" i="1"/>
  <c r="P55" i="1"/>
  <c r="O55" i="1"/>
  <c r="N55" i="1"/>
  <c r="M55" i="1"/>
  <c r="L55" i="1"/>
  <c r="J55" i="1"/>
  <c r="K55" i="1" s="1"/>
  <c r="I55" i="1"/>
  <c r="P54" i="1"/>
  <c r="O54" i="1"/>
  <c r="N54" i="1"/>
  <c r="M54" i="1"/>
  <c r="L54" i="1"/>
  <c r="J54" i="1"/>
  <c r="K54" i="1" s="1"/>
  <c r="I54" i="1"/>
  <c r="Z53" i="1"/>
  <c r="Y53" i="1"/>
  <c r="X53" i="1"/>
  <c r="W53" i="1"/>
  <c r="U53" i="1"/>
  <c r="T53" i="1"/>
  <c r="R53" i="1"/>
  <c r="Q53" i="1"/>
  <c r="P51" i="1"/>
  <c r="O51" i="1"/>
  <c r="N51" i="1"/>
  <c r="M51" i="1"/>
  <c r="L51" i="1"/>
  <c r="J51" i="1"/>
  <c r="K51" i="1" s="1"/>
  <c r="I51" i="1"/>
  <c r="P50" i="1"/>
  <c r="O50" i="1"/>
  <c r="N50" i="1"/>
  <c r="M50" i="1"/>
  <c r="L50" i="1"/>
  <c r="J50" i="1"/>
  <c r="K50" i="1" s="1"/>
  <c r="I50" i="1"/>
  <c r="P49" i="1"/>
  <c r="O49" i="1"/>
  <c r="N49" i="1"/>
  <c r="M49" i="1"/>
  <c r="L49" i="1"/>
  <c r="J49" i="1"/>
  <c r="K49" i="1" s="1"/>
  <c r="I49" i="1"/>
  <c r="P48" i="1"/>
  <c r="O48" i="1"/>
  <c r="N48" i="1"/>
  <c r="M48" i="1"/>
  <c r="L48" i="1"/>
  <c r="J48" i="1"/>
  <c r="K48" i="1" s="1"/>
  <c r="I48" i="1"/>
  <c r="Z47" i="1"/>
  <c r="Y47" i="1"/>
  <c r="X47" i="1"/>
  <c r="W47" i="1"/>
  <c r="U47" i="1"/>
  <c r="T47" i="1"/>
  <c r="R47" i="1"/>
  <c r="Q47" i="1"/>
  <c r="P45" i="1"/>
  <c r="O45" i="1"/>
  <c r="N45" i="1"/>
  <c r="M45" i="1"/>
  <c r="L45" i="1"/>
  <c r="J45" i="1"/>
  <c r="K45" i="1" s="1"/>
  <c r="I45" i="1"/>
  <c r="P44" i="1"/>
  <c r="O44" i="1"/>
  <c r="N44" i="1"/>
  <c r="M44" i="1"/>
  <c r="L44" i="1"/>
  <c r="J44" i="1"/>
  <c r="K44" i="1" s="1"/>
  <c r="I44" i="1"/>
  <c r="P43" i="1"/>
  <c r="O43" i="1"/>
  <c r="N43" i="1"/>
  <c r="M43" i="1"/>
  <c r="L43" i="1"/>
  <c r="J43" i="1"/>
  <c r="K43" i="1" s="1"/>
  <c r="I43" i="1"/>
  <c r="P42" i="1"/>
  <c r="O42" i="1"/>
  <c r="N42" i="1"/>
  <c r="M42" i="1"/>
  <c r="L42" i="1"/>
  <c r="J42" i="1"/>
  <c r="K42" i="1" s="1"/>
  <c r="I42" i="1"/>
  <c r="Z41" i="1"/>
  <c r="Y41" i="1"/>
  <c r="X41" i="1"/>
  <c r="W41" i="1"/>
  <c r="U41" i="1"/>
  <c r="T41" i="1"/>
  <c r="R41" i="1"/>
  <c r="Q41" i="1"/>
  <c r="P39" i="1"/>
  <c r="O39" i="1"/>
  <c r="N39" i="1"/>
  <c r="M39" i="1"/>
  <c r="L39" i="1"/>
  <c r="J39" i="1"/>
  <c r="K39" i="1" s="1"/>
  <c r="I39" i="1"/>
  <c r="P38" i="1"/>
  <c r="O38" i="1"/>
  <c r="N38" i="1"/>
  <c r="M38" i="1"/>
  <c r="L38" i="1"/>
  <c r="J38" i="1"/>
  <c r="K38" i="1" s="1"/>
  <c r="I38" i="1"/>
  <c r="P37" i="1"/>
  <c r="O37" i="1"/>
  <c r="N37" i="1"/>
  <c r="M37" i="1"/>
  <c r="L37" i="1"/>
  <c r="J37" i="1"/>
  <c r="K37" i="1" s="1"/>
  <c r="I37" i="1"/>
  <c r="P36" i="1"/>
  <c r="O36" i="1"/>
  <c r="N36" i="1"/>
  <c r="M36" i="1"/>
  <c r="L36" i="1"/>
  <c r="J36" i="1"/>
  <c r="K36" i="1" s="1"/>
  <c r="I36" i="1"/>
  <c r="Z35" i="1"/>
  <c r="Y35" i="1"/>
  <c r="X35" i="1"/>
  <c r="W35" i="1"/>
  <c r="U35" i="1"/>
  <c r="T35" i="1"/>
  <c r="R35" i="1"/>
  <c r="Q35" i="1"/>
  <c r="P33" i="1"/>
  <c r="O33" i="1"/>
  <c r="N33" i="1"/>
  <c r="M33" i="1"/>
  <c r="L33" i="1"/>
  <c r="J33" i="1"/>
  <c r="K33" i="1" s="1"/>
  <c r="I33" i="1"/>
  <c r="P32" i="1"/>
  <c r="O32" i="1"/>
  <c r="N32" i="1"/>
  <c r="M32" i="1"/>
  <c r="L32" i="1"/>
  <c r="J32" i="1"/>
  <c r="K32" i="1" s="1"/>
  <c r="I32" i="1"/>
  <c r="P31" i="1"/>
  <c r="O31" i="1"/>
  <c r="N31" i="1"/>
  <c r="M31" i="1"/>
  <c r="L31" i="1"/>
  <c r="J31" i="1"/>
  <c r="K31" i="1" s="1"/>
  <c r="I31" i="1"/>
  <c r="P30" i="1"/>
  <c r="O30" i="1"/>
  <c r="N30" i="1"/>
  <c r="M30" i="1"/>
  <c r="L30" i="1"/>
  <c r="J30" i="1"/>
  <c r="K30" i="1" s="1"/>
  <c r="I30" i="1"/>
  <c r="Z29" i="1"/>
  <c r="Y29" i="1"/>
  <c r="X29" i="1"/>
  <c r="W29" i="1"/>
  <c r="U29" i="1"/>
  <c r="T29" i="1"/>
  <c r="R29" i="1"/>
  <c r="Q29" i="1"/>
  <c r="P27" i="1"/>
  <c r="O27" i="1"/>
  <c r="N27" i="1"/>
  <c r="M27" i="1"/>
  <c r="L27" i="1"/>
  <c r="J27" i="1"/>
  <c r="K27" i="1" s="1"/>
  <c r="I27" i="1"/>
  <c r="P26" i="1"/>
  <c r="O26" i="1"/>
  <c r="N26" i="1"/>
  <c r="M26" i="1"/>
  <c r="L26" i="1"/>
  <c r="J26" i="1"/>
  <c r="K26" i="1" s="1"/>
  <c r="I26" i="1"/>
  <c r="P25" i="1"/>
  <c r="O25" i="1"/>
  <c r="N25" i="1"/>
  <c r="M25" i="1"/>
  <c r="L25" i="1"/>
  <c r="J25" i="1"/>
  <c r="K25" i="1" s="1"/>
  <c r="I25" i="1"/>
  <c r="P24" i="1"/>
  <c r="O24" i="1"/>
  <c r="N24" i="1"/>
  <c r="M24" i="1"/>
  <c r="L24" i="1"/>
  <c r="J24" i="1"/>
  <c r="K24" i="1" s="1"/>
  <c r="I24" i="1"/>
  <c r="Z23" i="1"/>
  <c r="Y23" i="1"/>
  <c r="X23" i="1"/>
  <c r="W23" i="1"/>
  <c r="U23" i="1"/>
  <c r="T23" i="1"/>
  <c r="R23" i="1"/>
  <c r="Q23" i="1"/>
  <c r="P21" i="1"/>
  <c r="O21" i="1"/>
  <c r="N21" i="1"/>
  <c r="M21" i="1"/>
  <c r="L21" i="1"/>
  <c r="J21" i="1"/>
  <c r="K21" i="1" s="1"/>
  <c r="I21" i="1"/>
  <c r="P20" i="1"/>
  <c r="O20" i="1"/>
  <c r="N20" i="1"/>
  <c r="M20" i="1"/>
  <c r="L20" i="1"/>
  <c r="J20" i="1"/>
  <c r="K20" i="1" s="1"/>
  <c r="I20" i="1"/>
  <c r="P19" i="1"/>
  <c r="O19" i="1"/>
  <c r="N19" i="1"/>
  <c r="M19" i="1"/>
  <c r="L19" i="1"/>
  <c r="J19" i="1"/>
  <c r="K19" i="1" s="1"/>
  <c r="I19" i="1"/>
  <c r="P18" i="1"/>
  <c r="O18" i="1"/>
  <c r="N18" i="1"/>
  <c r="M18" i="1"/>
  <c r="L18" i="1"/>
  <c r="J18" i="1"/>
  <c r="K18" i="1" s="1"/>
  <c r="I18" i="1"/>
  <c r="Z17" i="1"/>
  <c r="Y17" i="1"/>
  <c r="X17" i="1"/>
  <c r="W17" i="1"/>
  <c r="U17" i="1"/>
  <c r="T17" i="1"/>
  <c r="R17" i="1"/>
  <c r="Q17" i="1"/>
  <c r="P15" i="1"/>
  <c r="O15" i="1"/>
  <c r="N15" i="1"/>
  <c r="M15" i="1"/>
  <c r="L15" i="1"/>
  <c r="J15" i="1"/>
  <c r="K15" i="1" s="1"/>
  <c r="I15" i="1"/>
  <c r="P14" i="1"/>
  <c r="O14" i="1"/>
  <c r="N14" i="1"/>
  <c r="M14" i="1"/>
  <c r="L14" i="1"/>
  <c r="J14" i="1"/>
  <c r="K14" i="1" s="1"/>
  <c r="I14" i="1"/>
  <c r="P13" i="1"/>
  <c r="O13" i="1"/>
  <c r="N13" i="1"/>
  <c r="M13" i="1"/>
  <c r="L13" i="1"/>
  <c r="J13" i="1"/>
  <c r="K13" i="1" s="1"/>
  <c r="I13" i="1"/>
  <c r="P12" i="1"/>
  <c r="O12" i="1"/>
  <c r="N12" i="1"/>
  <c r="M12" i="1"/>
  <c r="L12" i="1"/>
  <c r="J12" i="1"/>
  <c r="K12" i="1" s="1"/>
  <c r="I12" i="1"/>
  <c r="Z11" i="1"/>
  <c r="Y11" i="1"/>
  <c r="X11" i="1"/>
  <c r="W11" i="1"/>
  <c r="U11" i="1"/>
  <c r="T11" i="1"/>
  <c r="R11" i="1"/>
  <c r="Q11" i="1"/>
  <c r="P9" i="1"/>
  <c r="O9" i="1"/>
  <c r="N9" i="1"/>
  <c r="M9" i="1"/>
  <c r="L9" i="1"/>
  <c r="J9" i="1"/>
  <c r="K9" i="1" s="1"/>
  <c r="I9" i="1"/>
  <c r="P8" i="1"/>
  <c r="O8" i="1"/>
  <c r="N8" i="1"/>
  <c r="M8" i="1"/>
  <c r="L8" i="1"/>
  <c r="J8" i="1"/>
  <c r="K8" i="1" s="1"/>
  <c r="I8" i="1"/>
  <c r="P7" i="1"/>
  <c r="O7" i="1"/>
  <c r="N7" i="1"/>
  <c r="M7" i="1"/>
  <c r="L7" i="1"/>
  <c r="J7" i="1"/>
  <c r="K7" i="1" s="1"/>
  <c r="I7" i="1"/>
  <c r="P6" i="1"/>
  <c r="O6" i="1"/>
  <c r="N6" i="1"/>
  <c r="M6" i="1"/>
  <c r="L6" i="1"/>
  <c r="J6" i="1"/>
  <c r="K6" i="1" s="1"/>
  <c r="I6" i="1"/>
  <c r="Z5" i="1"/>
  <c r="Y5" i="1"/>
  <c r="X5" i="1"/>
  <c r="W5" i="1"/>
  <c r="U5" i="1"/>
  <c r="T5" i="1"/>
  <c r="R5" i="1"/>
  <c r="Q5" i="1"/>
  <c r="O77" i="1" l="1"/>
  <c r="O5" i="1"/>
  <c r="F9" i="1" s="1"/>
  <c r="N11" i="1"/>
  <c r="F14" i="1" s="1"/>
  <c r="N35" i="1"/>
  <c r="F38" i="1" s="1"/>
  <c r="J29" i="1"/>
  <c r="K29" i="1" s="1"/>
  <c r="J41" i="1"/>
  <c r="J59" i="1"/>
  <c r="N41" i="1"/>
  <c r="F44" i="1" s="1"/>
  <c r="P71" i="1"/>
  <c r="O83" i="1"/>
  <c r="F87" i="1" s="1"/>
  <c r="J11" i="1"/>
  <c r="M41" i="1"/>
  <c r="F43" i="1" s="1"/>
  <c r="M11" i="1"/>
  <c r="F13" i="1" s="1"/>
  <c r="O11" i="1"/>
  <c r="F15" i="1" s="1"/>
  <c r="P35" i="1"/>
  <c r="L77" i="1"/>
  <c r="F78" i="1" s="1"/>
  <c r="M77" i="1"/>
  <c r="O71" i="1"/>
  <c r="F75" i="1" s="1"/>
  <c r="J35" i="1"/>
  <c r="K35" i="1" s="1"/>
  <c r="N23" i="1"/>
  <c r="F26" i="1" s="1"/>
  <c r="N59" i="1"/>
  <c r="F62" i="1" s="1"/>
  <c r="N65" i="1"/>
  <c r="F68" i="1" s="1"/>
  <c r="J71" i="1"/>
  <c r="M71" i="1"/>
  <c r="F73" i="1" s="1"/>
  <c r="J17" i="1"/>
  <c r="I17" i="1"/>
  <c r="O23" i="1"/>
  <c r="F27" i="1" s="1"/>
  <c r="O47" i="1"/>
  <c r="F51" i="1" s="1"/>
  <c r="P65" i="1"/>
  <c r="N71" i="1"/>
  <c r="F74" i="1" s="1"/>
  <c r="I77" i="1"/>
  <c r="P23" i="1"/>
  <c r="J77" i="1"/>
  <c r="K83" i="1"/>
  <c r="L23" i="1"/>
  <c r="F24" i="1" s="1"/>
  <c r="O35" i="1"/>
  <c r="F39" i="1" s="1"/>
  <c r="N47" i="1"/>
  <c r="F50" i="1" s="1"/>
  <c r="K59" i="1"/>
  <c r="O65" i="1"/>
  <c r="F69" i="1" s="1"/>
  <c r="N17" i="1"/>
  <c r="F20" i="1" s="1"/>
  <c r="O17" i="1"/>
  <c r="F21" i="1" s="1"/>
  <c r="M23" i="1"/>
  <c r="F25" i="1" s="1"/>
  <c r="J23" i="1"/>
  <c r="K23" i="1" s="1"/>
  <c r="M53" i="1"/>
  <c r="F55" i="1" s="1"/>
  <c r="O53" i="1"/>
  <c r="F57" i="1" s="1"/>
  <c r="M65" i="1"/>
  <c r="F67" i="1" s="1"/>
  <c r="J5" i="1"/>
  <c r="K5" i="1" s="1"/>
  <c r="M29" i="1"/>
  <c r="F31" i="1" s="1"/>
  <c r="O29" i="1"/>
  <c r="F33" i="1" s="1"/>
  <c r="P41" i="1"/>
  <c r="O41" i="1"/>
  <c r="F45" i="1" s="1"/>
  <c r="J47" i="1"/>
  <c r="K47" i="1" s="1"/>
  <c r="P59" i="1"/>
  <c r="O59" i="1"/>
  <c r="F63" i="1" s="1"/>
  <c r="N77" i="1"/>
  <c r="P77" i="2"/>
  <c r="O11" i="2"/>
  <c r="F15" i="2" s="1"/>
  <c r="N53" i="2"/>
  <c r="F56" i="2" s="1"/>
  <c r="M59" i="2"/>
  <c r="F61" i="2" s="1"/>
  <c r="N5" i="2"/>
  <c r="F8" i="2" s="1"/>
  <c r="N11" i="2"/>
  <c r="F14" i="2" s="1"/>
  <c r="O23" i="2"/>
  <c r="F27" i="2" s="1"/>
  <c r="O59" i="2"/>
  <c r="F63" i="2" s="1"/>
  <c r="M71" i="2"/>
  <c r="F73" i="2" s="1"/>
  <c r="N65" i="2"/>
  <c r="F68" i="2" s="1"/>
  <c r="O65" i="2"/>
  <c r="F69" i="2" s="1"/>
  <c r="O71" i="2"/>
  <c r="F75" i="2" s="1"/>
  <c r="J5" i="2"/>
  <c r="K5" i="2" s="1"/>
  <c r="M5" i="2"/>
  <c r="F7" i="2" s="1"/>
  <c r="I29" i="2"/>
  <c r="M47" i="2"/>
  <c r="F49" i="2" s="1"/>
  <c r="L17" i="2"/>
  <c r="F18" i="2" s="1"/>
  <c r="P11" i="2"/>
  <c r="P53" i="2"/>
  <c r="O53" i="2"/>
  <c r="F57" i="2" s="1"/>
  <c r="J65" i="2"/>
  <c r="K65" i="2" s="1"/>
  <c r="O5" i="2"/>
  <c r="F9" i="2" s="1"/>
  <c r="O77" i="2"/>
  <c r="F81" i="2" s="1"/>
  <c r="M29" i="2"/>
  <c r="F31" i="2" s="1"/>
  <c r="I35" i="2"/>
  <c r="M77" i="2"/>
  <c r="F79" i="2" s="1"/>
  <c r="J17" i="2"/>
  <c r="K17" i="2" s="1"/>
  <c r="M17" i="2"/>
  <c r="F19" i="2" s="1"/>
  <c r="J41" i="2"/>
  <c r="K41" i="2" s="1"/>
  <c r="I47" i="2"/>
  <c r="J71" i="2"/>
  <c r="K71" i="2" s="1"/>
  <c r="N71" i="2"/>
  <c r="F74" i="2" s="1"/>
  <c r="L47" i="1"/>
  <c r="F48" i="1" s="1"/>
  <c r="P47" i="1"/>
  <c r="L11" i="1"/>
  <c r="F12" i="1" s="1"/>
  <c r="P11" i="1"/>
  <c r="K11" i="1"/>
  <c r="K17" i="1"/>
  <c r="I41" i="1"/>
  <c r="K41" i="1"/>
  <c r="M47" i="1"/>
  <c r="F49" i="1" s="1"/>
  <c r="I71" i="1"/>
  <c r="I5" i="1"/>
  <c r="J53" i="1"/>
  <c r="K53" i="1" s="1"/>
  <c r="I65" i="1"/>
  <c r="J65" i="1"/>
  <c r="K65" i="1" s="1"/>
  <c r="L71" i="1"/>
  <c r="F72" i="1" s="1"/>
  <c r="P83" i="1"/>
  <c r="N29" i="2"/>
  <c r="F32" i="2" s="1"/>
  <c r="N47" i="2"/>
  <c r="F50" i="2" s="1"/>
  <c r="I11" i="2"/>
  <c r="O29" i="2"/>
  <c r="F33" i="2" s="1"/>
  <c r="O47" i="2"/>
  <c r="F51" i="2" s="1"/>
  <c r="K29" i="2"/>
  <c r="K23" i="2"/>
  <c r="N59" i="2"/>
  <c r="F62" i="2" s="1"/>
  <c r="N17" i="2"/>
  <c r="F20" i="2" s="1"/>
  <c r="I53" i="2"/>
  <c r="P59" i="2"/>
  <c r="I65" i="2"/>
  <c r="L11" i="2"/>
  <c r="F12" i="2" s="1"/>
  <c r="J11" i="2"/>
  <c r="K11" i="2" s="1"/>
  <c r="M11" i="2"/>
  <c r="F13" i="2" s="1"/>
  <c r="P17" i="2"/>
  <c r="N23" i="2"/>
  <c r="F26" i="2" s="1"/>
  <c r="N41" i="2"/>
  <c r="F44" i="2" s="1"/>
  <c r="J47" i="2"/>
  <c r="K47" i="2" s="1"/>
  <c r="L53" i="2"/>
  <c r="F54" i="2" s="1"/>
  <c r="J53" i="2"/>
  <c r="K53" i="2" s="1"/>
  <c r="M53" i="2"/>
  <c r="F55" i="2" s="1"/>
  <c r="J59" i="2"/>
  <c r="K59" i="2" s="1"/>
  <c r="I71" i="2"/>
  <c r="I77" i="2"/>
  <c r="J77" i="2"/>
  <c r="K77" i="2" s="1"/>
  <c r="I17" i="2"/>
  <c r="L23" i="2"/>
  <c r="F24" i="2" s="1"/>
  <c r="P23" i="2"/>
  <c r="L41" i="2"/>
  <c r="F42" i="2" s="1"/>
  <c r="P41" i="2"/>
  <c r="I59" i="2"/>
  <c r="L65" i="2"/>
  <c r="F66" i="2" s="1"/>
  <c r="P65" i="2"/>
  <c r="L5" i="2"/>
  <c r="F6" i="2" s="1"/>
  <c r="P5" i="2"/>
  <c r="I23" i="2"/>
  <c r="M23" i="2"/>
  <c r="F25" i="2" s="1"/>
  <c r="L29" i="2"/>
  <c r="F30" i="2" s="1"/>
  <c r="P29" i="2"/>
  <c r="I41" i="2"/>
  <c r="M41" i="2"/>
  <c r="F43" i="2" s="1"/>
  <c r="L47" i="2"/>
  <c r="F48" i="2" s="1"/>
  <c r="P47" i="2"/>
  <c r="M65" i="2"/>
  <c r="F67" i="2" s="1"/>
  <c r="L71" i="2"/>
  <c r="F72" i="2" s="1"/>
  <c r="P71" i="2"/>
  <c r="O41" i="2"/>
  <c r="F45" i="2" s="1"/>
  <c r="L59" i="2"/>
  <c r="F60" i="2" s="1"/>
  <c r="I5" i="2"/>
  <c r="L77" i="2"/>
  <c r="F78" i="2" s="1"/>
  <c r="K77" i="1"/>
  <c r="K71" i="1"/>
  <c r="M5" i="1"/>
  <c r="F7" i="1" s="1"/>
  <c r="N5" i="1"/>
  <c r="F8" i="1" s="1"/>
  <c r="I11" i="1"/>
  <c r="L17" i="1"/>
  <c r="F18" i="1" s="1"/>
  <c r="P17" i="1"/>
  <c r="N29" i="1"/>
  <c r="F32" i="1" s="1"/>
  <c r="I35" i="1"/>
  <c r="M35" i="1"/>
  <c r="F37" i="1" s="1"/>
  <c r="L41" i="1"/>
  <c r="F42" i="1" s="1"/>
  <c r="N53" i="1"/>
  <c r="F56" i="1" s="1"/>
  <c r="I59" i="1"/>
  <c r="M59" i="1"/>
  <c r="F61" i="1" s="1"/>
  <c r="L65" i="1"/>
  <c r="F66" i="1" s="1"/>
  <c r="I83" i="1"/>
  <c r="M83" i="1"/>
  <c r="F85" i="1" s="1"/>
  <c r="M17" i="1"/>
  <c r="F19" i="1" s="1"/>
  <c r="N83" i="1"/>
  <c r="F86" i="1" s="1"/>
  <c r="L5" i="1"/>
  <c r="F6" i="1" s="1"/>
  <c r="P5" i="1"/>
  <c r="I23" i="1"/>
  <c r="L29" i="1"/>
  <c r="F30" i="1" s="1"/>
  <c r="P29" i="1"/>
  <c r="I47" i="1"/>
  <c r="L53" i="1"/>
  <c r="F54" i="1" s="1"/>
  <c r="P53" i="1"/>
  <c r="I29" i="1"/>
  <c r="L35" i="1"/>
  <c r="F36" i="1" s="1"/>
  <c r="I53" i="1"/>
  <c r="L59" i="1"/>
  <c r="F60" i="1" s="1"/>
  <c r="L83" i="1"/>
  <c r="F84" i="1" s="1"/>
</calcChain>
</file>

<file path=xl/sharedStrings.xml><?xml version="1.0" encoding="utf-8"?>
<sst xmlns="http://schemas.openxmlformats.org/spreadsheetml/2006/main" count="482" uniqueCount="66">
  <si>
    <r>
      <t xml:space="preserve">Completion Rates from IPEDS </t>
    </r>
    <r>
      <rPr>
        <b/>
        <i/>
        <sz val="16"/>
        <rFont val="Calibri"/>
        <family val="2"/>
        <scheme val="minor"/>
      </rPr>
      <t>Outcome Measures</t>
    </r>
  </si>
  <si>
    <t xml:space="preserve"> </t>
  </si>
  <si>
    <t>Students Included in the Cohort Tracked*</t>
  </si>
  <si>
    <t>Completed at Starting Institution</t>
  </si>
  <si>
    <t>Did Not Complete at Starting Institution by 8 Years</t>
  </si>
  <si>
    <t>Aims Community College</t>
  </si>
  <si>
    <t>Public, 4-year or above</t>
  </si>
  <si>
    <t>Number</t>
  </si>
  <si>
    <t>Within 6 Years</t>
  </si>
  <si>
    <t>Additional by 8 Years</t>
  </si>
  <si>
    <t xml:space="preserve"> Earned Award at 8 Years </t>
  </si>
  <si>
    <t>Transferred to Another Institution Before Completion</t>
  </si>
  <si>
    <t>Still Enrolled at Starting Institution</t>
  </si>
  <si>
    <t>Enrollment Status Unknown</t>
  </si>
  <si>
    <t>No award</t>
  </si>
  <si>
    <t>6-Year Adjusted Cohort</t>
  </si>
  <si>
    <t>6-Year Number of Awards</t>
  </si>
  <si>
    <t>8-Year Adjusted Cohort</t>
  </si>
  <si>
    <t>8-Year Number of Awards</t>
  </si>
  <si>
    <t>No Award</t>
  </si>
  <si>
    <t>All</t>
  </si>
  <si>
    <t>Completion</t>
  </si>
  <si>
    <t>First-time, FT</t>
  </si>
  <si>
    <t>First-time, PT</t>
  </si>
  <si>
    <t>Still Enrolled</t>
  </si>
  <si>
    <t>Unknown</t>
  </si>
  <si>
    <t>Arapahoe Community College</t>
  </si>
  <si>
    <t>Public, 2-year</t>
  </si>
  <si>
    <t>Colorado Northwestern Community College</t>
  </si>
  <si>
    <t>Private not-for-profit, 4-year or above</t>
  </si>
  <si>
    <t>Community College of Aurora</t>
  </si>
  <si>
    <t>Community College of Denver</t>
  </si>
  <si>
    <t>Front Range Community College</t>
  </si>
  <si>
    <t>Lamar Community College</t>
  </si>
  <si>
    <t>Morgan Community College</t>
  </si>
  <si>
    <t>Northeastern Junior College</t>
  </si>
  <si>
    <t>Otero Junior College</t>
  </si>
  <si>
    <t>Pikes Peak Community College</t>
  </si>
  <si>
    <t>Pueblo Community College</t>
  </si>
  <si>
    <t>Red Rocks Community College</t>
  </si>
  <si>
    <t>Trinidad State Junior College</t>
  </si>
  <si>
    <t>Adams State University</t>
  </si>
  <si>
    <t>Earned Award at 8 years</t>
  </si>
  <si>
    <t>Colorado Mesa University</t>
  </si>
  <si>
    <t>Colorado Mountain College</t>
  </si>
  <si>
    <t>Colorado School of Mines</t>
  </si>
  <si>
    <t>Colorado State University-Fort Collins</t>
  </si>
  <si>
    <t>Colorado State University-Global Campus</t>
  </si>
  <si>
    <t>No Data Reported</t>
  </si>
  <si>
    <t>Colorado State University-Pueblo</t>
  </si>
  <si>
    <t>Fort Lewis College</t>
  </si>
  <si>
    <t>Metropolitan State University of Denver</t>
  </si>
  <si>
    <t>University of Colorado Boulder</t>
  </si>
  <si>
    <t>University of Colorado Colorado Springs</t>
  </si>
  <si>
    <t>University of ColoradoDenver/Anschutz Medical Campus</t>
  </si>
  <si>
    <t>Western State Colorado University</t>
  </si>
  <si>
    <t>Number of Students</t>
  </si>
  <si>
    <t>Students Included in the Cohort Tracked</t>
  </si>
  <si>
    <t>Student Cohort Legend:</t>
  </si>
  <si>
    <t>Non-First Time, FT</t>
  </si>
  <si>
    <t>Non-First Time, PT</t>
  </si>
  <si>
    <t>Outcome Measures at
8 Years</t>
  </si>
  <si>
    <t>Outcome Measures Legend:</t>
  </si>
  <si>
    <t>Transfer Out</t>
  </si>
  <si>
    <t>Spreadsheet produced by Russ Poulin (rpoulin@wiche.edu) and Terri Taylor Straut (terri_straut@msn.com) of WCET - the WICHE Cooperative for Educational Technologies (http://wcet.wiche.edu).</t>
  </si>
  <si>
    <t>This spreadsheet is copyrighted using the Creative Commons 4.0 License.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</si>
</sst>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91">
    <xf numFmtId="0" fontId="0" fillId="0" borderId="0" xfId="0"/>
    <xf numFmtId="0" fontId="6" fillId="0" borderId="0" xfId="0" applyFont="1" applyBorder="1" applyAlignment="1"/>
    <xf numFmtId="0" fontId="6" fillId="2" borderId="0" xfId="0" applyFont="1" applyFill="1" applyBorder="1" applyAlignment="1"/>
    <xf numFmtId="0" fontId="8" fillId="0" borderId="0" xfId="0" applyFont="1" applyAlignment="1"/>
    <xf numFmtId="0" fontId="8" fillId="2" borderId="0" xfId="0" applyFont="1" applyFill="1" applyAlignment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wrapText="1"/>
    </xf>
    <xf numFmtId="0" fontId="5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0" fillId="0" borderId="7" xfId="0" applyNumberFormat="1" applyBorder="1"/>
    <xf numFmtId="164" fontId="0" fillId="0" borderId="2" xfId="0" applyNumberFormat="1" applyBorder="1"/>
    <xf numFmtId="165" fontId="0" fillId="0" borderId="9" xfId="2" applyNumberFormat="1" applyFont="1" applyBorder="1"/>
    <xf numFmtId="165" fontId="0" fillId="0" borderId="0" xfId="2" applyNumberFormat="1" applyFont="1" applyBorder="1"/>
    <xf numFmtId="165" fontId="0" fillId="0" borderId="1" xfId="2" applyNumberFormat="1" applyFont="1" applyBorder="1"/>
    <xf numFmtId="165" fontId="0" fillId="0" borderId="0" xfId="2" applyNumberFormat="1" applyFont="1"/>
    <xf numFmtId="1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11" xfId="0" applyBorder="1"/>
    <xf numFmtId="0" fontId="13" fillId="0" borderId="0" xfId="0" applyFont="1"/>
    <xf numFmtId="0" fontId="14" fillId="0" borderId="0" xfId="0" applyFont="1" applyBorder="1"/>
    <xf numFmtId="165" fontId="14" fillId="0" borderId="0" xfId="2" applyNumberFormat="1" applyFont="1" applyBorder="1"/>
    <xf numFmtId="9" fontId="0" fillId="0" borderId="0" xfId="2" applyFont="1" applyBorder="1"/>
    <xf numFmtId="164" fontId="0" fillId="0" borderId="1" xfId="1" applyNumberFormat="1" applyFont="1" applyBorder="1"/>
    <xf numFmtId="165" fontId="0" fillId="0" borderId="3" xfId="2" applyNumberFormat="1" applyFont="1" applyBorder="1"/>
    <xf numFmtId="1" fontId="0" fillId="2" borderId="1" xfId="0" applyNumberFormat="1" applyFill="1" applyBorder="1"/>
    <xf numFmtId="1" fontId="0" fillId="2" borderId="0" xfId="0" applyNumberFormat="1" applyFill="1" applyBorder="1"/>
    <xf numFmtId="0" fontId="0" fillId="2" borderId="0" xfId="0" applyFill="1"/>
    <xf numFmtId="1" fontId="0" fillId="2" borderId="0" xfId="0" applyNumberFormat="1" applyFill="1"/>
    <xf numFmtId="0" fontId="15" fillId="0" borderId="0" xfId="0" applyFont="1"/>
    <xf numFmtId="0" fontId="16" fillId="0" borderId="0" xfId="0" applyFont="1"/>
    <xf numFmtId="0" fontId="17" fillId="0" borderId="0" xfId="0" applyFont="1" applyBorder="1"/>
    <xf numFmtId="165" fontId="17" fillId="0" borderId="0" xfId="2" applyNumberFormat="1" applyFont="1" applyBorder="1"/>
    <xf numFmtId="0" fontId="18" fillId="0" borderId="7" xfId="0" applyFont="1" applyBorder="1"/>
    <xf numFmtId="0" fontId="19" fillId="0" borderId="7" xfId="0" applyFont="1" applyBorder="1"/>
    <xf numFmtId="165" fontId="19" fillId="0" borderId="7" xfId="2" applyNumberFormat="1" applyFont="1" applyBorder="1"/>
    <xf numFmtId="0" fontId="0" fillId="0" borderId="7" xfId="0" applyBorder="1"/>
    <xf numFmtId="9" fontId="0" fillId="0" borderId="7" xfId="2" applyFont="1" applyBorder="1"/>
    <xf numFmtId="164" fontId="0" fillId="0" borderId="6" xfId="1" applyNumberFormat="1" applyFont="1" applyBorder="1"/>
    <xf numFmtId="165" fontId="0" fillId="0" borderId="13" xfId="2" applyNumberFormat="1" applyFont="1" applyBorder="1"/>
    <xf numFmtId="165" fontId="0" fillId="0" borderId="7" xfId="2" applyNumberFormat="1" applyFont="1" applyBorder="1"/>
    <xf numFmtId="165" fontId="0" fillId="0" borderId="6" xfId="2" applyNumberFormat="1" applyFont="1" applyBorder="1"/>
    <xf numFmtId="1" fontId="0" fillId="0" borderId="6" xfId="0" applyNumberFormat="1" applyBorder="1"/>
    <xf numFmtId="1" fontId="0" fillId="2" borderId="6" xfId="0" applyNumberFormat="1" applyFill="1" applyBorder="1"/>
    <xf numFmtId="1" fontId="0" fillId="2" borderId="7" xfId="0" applyNumberFormat="1" applyFill="1" applyBorder="1"/>
    <xf numFmtId="0" fontId="0" fillId="0" borderId="12" xfId="0" applyBorder="1"/>
    <xf numFmtId="0" fontId="8" fillId="0" borderId="1" xfId="0" applyFont="1" applyBorder="1" applyAlignment="1"/>
    <xf numFmtId="0" fontId="8" fillId="0" borderId="0" xfId="0" applyFont="1" applyBorder="1" applyAlignment="1"/>
    <xf numFmtId="0" fontId="21" fillId="0" borderId="0" xfId="0" applyFont="1" applyBorder="1"/>
    <xf numFmtId="165" fontId="21" fillId="0" borderId="0" xfId="2" applyNumberFormat="1" applyFont="1" applyBorder="1"/>
    <xf numFmtId="0" fontId="22" fillId="0" borderId="7" xfId="0" applyFont="1" applyBorder="1"/>
    <xf numFmtId="165" fontId="22" fillId="0" borderId="7" xfId="2" applyNumberFormat="1" applyFont="1" applyBorder="1"/>
    <xf numFmtId="0" fontId="8" fillId="0" borderId="14" xfId="0" applyFont="1" applyBorder="1" applyAlignment="1"/>
    <xf numFmtId="0" fontId="8" fillId="0" borderId="15" xfId="0" applyFont="1" applyBorder="1" applyAlignment="1"/>
    <xf numFmtId="0" fontId="4" fillId="0" borderId="0" xfId="0" applyFont="1" applyBorder="1"/>
    <xf numFmtId="0" fontId="3" fillId="0" borderId="0" xfId="0" applyFont="1"/>
    <xf numFmtId="9" fontId="0" fillId="0" borderId="3" xfId="2" applyFont="1" applyBorder="1"/>
    <xf numFmtId="164" fontId="0" fillId="0" borderId="16" xfId="1" applyNumberFormat="1" applyFont="1" applyBorder="1"/>
    <xf numFmtId="9" fontId="0" fillId="0" borderId="13" xfId="2" applyFont="1" applyBorder="1"/>
    <xf numFmtId="0" fontId="4" fillId="0" borderId="0" xfId="0" applyFont="1"/>
    <xf numFmtId="0" fontId="0" fillId="0" borderId="0" xfId="0" applyBorder="1"/>
    <xf numFmtId="0" fontId="10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165" fontId="0" fillId="0" borderId="8" xfId="2" applyNumberFormat="1" applyFont="1" applyBorder="1"/>
    <xf numFmtId="165" fontId="0" fillId="0" borderId="11" xfId="2" applyNumberFormat="1" applyFont="1" applyBorder="1"/>
    <xf numFmtId="165" fontId="13" fillId="0" borderId="0" xfId="0" applyNumberFormat="1" applyFont="1"/>
    <xf numFmtId="165" fontId="21" fillId="0" borderId="0" xfId="0" applyNumberFormat="1" applyFont="1"/>
    <xf numFmtId="165" fontId="22" fillId="0" borderId="7" xfId="0" applyNumberFormat="1" applyFont="1" applyBorder="1"/>
    <xf numFmtId="165" fontId="0" fillId="0" borderId="12" xfId="2" applyNumberFormat="1" applyFont="1" applyBorder="1"/>
    <xf numFmtId="0" fontId="24" fillId="0" borderId="0" xfId="0" applyFont="1" applyAlignment="1"/>
    <xf numFmtId="165" fontId="13" fillId="0" borderId="0" xfId="0" applyNumberFormat="1" applyFont="1" applyBorder="1"/>
    <xf numFmtId="165" fontId="21" fillId="0" borderId="0" xfId="0" applyNumberFormat="1" applyFont="1" applyBorder="1"/>
    <xf numFmtId="0" fontId="5" fillId="0" borderId="14" xfId="0" applyFont="1" applyBorder="1"/>
    <xf numFmtId="0" fontId="8" fillId="0" borderId="0" xfId="0" applyFont="1" applyBorder="1" applyAlignment="1">
      <alignment wrapText="1"/>
    </xf>
    <xf numFmtId="0" fontId="27" fillId="0" borderId="7" xfId="0" applyFont="1" applyBorder="1"/>
    <xf numFmtId="0" fontId="12" fillId="0" borderId="14" xfId="0" applyFont="1" applyBorder="1"/>
    <xf numFmtId="165" fontId="13" fillId="0" borderId="0" xfId="2" applyNumberFormat="1" applyFont="1"/>
    <xf numFmtId="165" fontId="15" fillId="0" borderId="0" xfId="2" applyNumberFormat="1" applyFont="1"/>
    <xf numFmtId="165" fontId="26" fillId="0" borderId="0" xfId="2" applyNumberFormat="1" applyFont="1"/>
    <xf numFmtId="165" fontId="27" fillId="0" borderId="7" xfId="2" applyNumberFormat="1" applyFont="1" applyBorder="1"/>
    <xf numFmtId="165" fontId="20" fillId="0" borderId="0" xfId="2" applyNumberFormat="1" applyFont="1"/>
    <xf numFmtId="165" fontId="2" fillId="0" borderId="0" xfId="2" applyNumberFormat="1" applyFont="1"/>
    <xf numFmtId="0" fontId="25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8" fillId="0" borderId="8" xfId="0" applyFont="1" applyBorder="1" applyAlignment="1">
      <alignment wrapText="1"/>
    </xf>
    <xf numFmtId="0" fontId="5" fillId="0" borderId="10" xfId="0" applyFont="1" applyBorder="1"/>
    <xf numFmtId="0" fontId="5" fillId="0" borderId="8" xfId="0" applyFont="1" applyBorder="1"/>
    <xf numFmtId="0" fontId="0" fillId="0" borderId="8" xfId="0" applyBorder="1"/>
    <xf numFmtId="0" fontId="0" fillId="0" borderId="10" xfId="0" applyBorder="1" applyAlignment="1">
      <alignment horizontal="center" vertical="top" wrapText="1"/>
    </xf>
    <xf numFmtId="0" fontId="8" fillId="0" borderId="24" xfId="0" applyFont="1" applyBorder="1" applyAlignment="1">
      <alignment wrapText="1"/>
    </xf>
    <xf numFmtId="0" fontId="0" fillId="0" borderId="23" xfId="0" applyBorder="1"/>
    <xf numFmtId="0" fontId="13" fillId="0" borderId="23" xfId="0" applyFont="1" applyBorder="1"/>
    <xf numFmtId="0" fontId="15" fillId="0" borderId="23" xfId="0" applyFont="1" applyBorder="1"/>
    <xf numFmtId="0" fontId="16" fillId="0" borderId="23" xfId="0" applyFont="1" applyBorder="1"/>
    <xf numFmtId="0" fontId="18" fillId="0" borderId="22" xfId="0" applyFont="1" applyBorder="1"/>
    <xf numFmtId="0" fontId="8" fillId="0" borderId="23" xfId="0" applyFont="1" applyBorder="1" applyAlignment="1">
      <alignment wrapText="1"/>
    </xf>
    <xf numFmtId="165" fontId="13" fillId="0" borderId="23" xfId="2" applyNumberFormat="1" applyFont="1" applyBorder="1"/>
    <xf numFmtId="165" fontId="15" fillId="0" borderId="23" xfId="2" applyNumberFormat="1" applyFont="1" applyBorder="1"/>
    <xf numFmtId="165" fontId="26" fillId="0" borderId="23" xfId="2" applyNumberFormat="1" applyFont="1" applyBorder="1"/>
    <xf numFmtId="165" fontId="27" fillId="0" borderId="22" xfId="2" applyNumberFormat="1" applyFont="1" applyBorder="1"/>
    <xf numFmtId="0" fontId="25" fillId="0" borderId="26" xfId="0" applyFont="1" applyBorder="1" applyAlignment="1">
      <alignment horizontal="center"/>
    </xf>
    <xf numFmtId="1" fontId="0" fillId="0" borderId="27" xfId="0" applyNumberFormat="1" applyBorder="1"/>
    <xf numFmtId="164" fontId="0" fillId="0" borderId="28" xfId="0" applyNumberFormat="1" applyBorder="1"/>
    <xf numFmtId="1" fontId="0" fillId="2" borderId="28" xfId="0" applyNumberFormat="1" applyFill="1" applyBorder="1"/>
    <xf numFmtId="1" fontId="0" fillId="0" borderId="28" xfId="0" applyNumberFormat="1" applyBorder="1"/>
    <xf numFmtId="1" fontId="0" fillId="2" borderId="27" xfId="0" applyNumberFormat="1" applyFill="1" applyBorder="1"/>
    <xf numFmtId="1" fontId="0" fillId="0" borderId="27" xfId="0" applyNumberFormat="1" applyBorder="1" applyAlignment="1">
      <alignment vertical="center"/>
    </xf>
    <xf numFmtId="0" fontId="10" fillId="0" borderId="29" xfId="0" applyFont="1" applyFill="1" applyBorder="1" applyAlignment="1">
      <alignment horizontal="center" vertical="center" wrapText="1"/>
    </xf>
    <xf numFmtId="165" fontId="0" fillId="0" borderId="28" xfId="2" applyNumberFormat="1" applyFont="1" applyBorder="1"/>
    <xf numFmtId="165" fontId="0" fillId="0" borderId="27" xfId="2" applyNumberFormat="1" applyFont="1" applyBorder="1"/>
    <xf numFmtId="0" fontId="0" fillId="0" borderId="28" xfId="0" applyBorder="1"/>
    <xf numFmtId="0" fontId="11" fillId="0" borderId="30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8" fillId="0" borderId="0" xfId="0" applyFont="1" applyBorder="1" applyAlignment="1">
      <alignment horizontal="center" wrapText="1"/>
    </xf>
    <xf numFmtId="165" fontId="0" fillId="0" borderId="2" xfId="2" applyNumberFormat="1" applyFont="1" applyBorder="1"/>
    <xf numFmtId="0" fontId="11" fillId="2" borderId="8" xfId="0" applyFont="1" applyFill="1" applyBorder="1" applyAlignment="1">
      <alignment vertical="center" wrapText="1"/>
    </xf>
    <xf numFmtId="165" fontId="0" fillId="0" borderId="21" xfId="2" applyNumberFormat="1" applyFont="1" applyBorder="1"/>
    <xf numFmtId="0" fontId="8" fillId="0" borderId="21" xfId="0" applyFont="1" applyBorder="1" applyAlignment="1"/>
    <xf numFmtId="9" fontId="0" fillId="0" borderId="21" xfId="2" applyFont="1" applyBorder="1"/>
    <xf numFmtId="165" fontId="0" fillId="2" borderId="28" xfId="2" applyNumberFormat="1" applyFont="1" applyFill="1" applyBorder="1"/>
    <xf numFmtId="0" fontId="8" fillId="2" borderId="28" xfId="0" applyFont="1" applyFill="1" applyBorder="1" applyAlignment="1"/>
    <xf numFmtId="165" fontId="0" fillId="0" borderId="20" xfId="2" applyNumberFormat="1" applyFont="1" applyBorder="1"/>
    <xf numFmtId="165" fontId="0" fillId="2" borderId="27" xfId="2" applyNumberFormat="1" applyFont="1" applyFill="1" applyBorder="1"/>
    <xf numFmtId="9" fontId="0" fillId="0" borderId="20" xfId="2" applyFont="1" applyBorder="1"/>
    <xf numFmtId="1" fontId="0" fillId="0" borderId="33" xfId="0" applyNumberFormat="1" applyBorder="1"/>
    <xf numFmtId="164" fontId="0" fillId="0" borderId="34" xfId="1" applyNumberFormat="1" applyFont="1" applyBorder="1"/>
    <xf numFmtId="0" fontId="8" fillId="0" borderId="25" xfId="0" applyFont="1" applyBorder="1" applyAlignment="1">
      <alignment wrapText="1"/>
    </xf>
    <xf numFmtId="0" fontId="23" fillId="0" borderId="14" xfId="0" applyFont="1" applyBorder="1" applyAlignment="1"/>
    <xf numFmtId="0" fontId="0" fillId="0" borderId="14" xfId="0" applyBorder="1"/>
    <xf numFmtId="0" fontId="4" fillId="0" borderId="21" xfId="0" applyFont="1" applyBorder="1"/>
    <xf numFmtId="0" fontId="3" fillId="0" borderId="0" xfId="0" applyFont="1" applyBorder="1"/>
    <xf numFmtId="0" fontId="14" fillId="0" borderId="21" xfId="0" applyFont="1" applyBorder="1"/>
    <xf numFmtId="0" fontId="21" fillId="0" borderId="21" xfId="0" applyFont="1" applyBorder="1"/>
    <xf numFmtId="0" fontId="22" fillId="0" borderId="20" xfId="0" applyFont="1" applyBorder="1"/>
    <xf numFmtId="0" fontId="8" fillId="0" borderId="9" xfId="0" applyFont="1" applyBorder="1" applyAlignment="1"/>
    <xf numFmtId="0" fontId="13" fillId="0" borderId="0" xfId="0" applyFont="1" applyBorder="1"/>
    <xf numFmtId="0" fontId="15" fillId="0" borderId="0" xfId="0" applyFont="1" applyBorder="1"/>
    <xf numFmtId="0" fontId="26" fillId="0" borderId="0" xfId="0" applyFont="1" applyBorder="1"/>
    <xf numFmtId="164" fontId="0" fillId="0" borderId="3" xfId="0" applyNumberFormat="1" applyBorder="1"/>
    <xf numFmtId="164" fontId="0" fillId="0" borderId="3" xfId="1" applyNumberFormat="1" applyFont="1" applyBorder="1"/>
    <xf numFmtId="164" fontId="0" fillId="0" borderId="13" xfId="1" applyNumberFormat="1" applyFont="1" applyBorder="1"/>
    <xf numFmtId="0" fontId="10" fillId="0" borderId="18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7" fillId="0" borderId="0" xfId="0" applyFont="1" applyBorder="1"/>
    <xf numFmtId="0" fontId="0" fillId="6" borderId="0" xfId="0" applyFill="1"/>
    <xf numFmtId="165" fontId="0" fillId="0" borderId="0" xfId="0" applyNumberFormat="1"/>
    <xf numFmtId="165" fontId="0" fillId="3" borderId="0" xfId="0" applyNumberFormat="1" applyFill="1"/>
    <xf numFmtId="165" fontId="0" fillId="7" borderId="0" xfId="0" applyNumberFormat="1" applyFill="1"/>
    <xf numFmtId="0" fontId="29" fillId="0" borderId="0" xfId="0" applyFont="1" applyBorder="1"/>
    <xf numFmtId="165" fontId="0" fillId="8" borderId="0" xfId="0" applyNumberFormat="1" applyFill="1"/>
    <xf numFmtId="0" fontId="25" fillId="0" borderId="24" xfId="0" applyFont="1" applyBorder="1" applyAlignment="1">
      <alignment wrapText="1"/>
    </xf>
    <xf numFmtId="0" fontId="10" fillId="0" borderId="23" xfId="0" applyFont="1" applyBorder="1"/>
    <xf numFmtId="0" fontId="25" fillId="0" borderId="23" xfId="0" applyFont="1" applyBorder="1" applyAlignment="1">
      <alignment wrapText="1"/>
    </xf>
    <xf numFmtId="0" fontId="10" fillId="0" borderId="0" xfId="0" applyFont="1"/>
    <xf numFmtId="0" fontId="10" fillId="0" borderId="22" xfId="0" applyFont="1" applyBorder="1"/>
    <xf numFmtId="10" fontId="10" fillId="0" borderId="0" xfId="0" applyNumberFormat="1" applyFont="1"/>
    <xf numFmtId="0" fontId="27" fillId="0" borderId="12" xfId="0" applyFont="1" applyBorder="1"/>
    <xf numFmtId="10" fontId="4" fillId="0" borderId="0" xfId="0" applyNumberFormat="1" applyFont="1"/>
    <xf numFmtId="165" fontId="0" fillId="9" borderId="0" xfId="0" applyNumberFormat="1" applyFill="1"/>
    <xf numFmtId="0" fontId="30" fillId="0" borderId="0" xfId="0" applyFont="1" applyBorder="1"/>
    <xf numFmtId="165" fontId="30" fillId="0" borderId="0" xfId="0" applyNumberFormat="1" applyFont="1"/>
    <xf numFmtId="165" fontId="30" fillId="0" borderId="0" xfId="2" applyNumberFormat="1" applyFont="1" applyBorder="1"/>
    <xf numFmtId="0" fontId="25" fillId="0" borderId="0" xfId="0" applyFont="1" applyAlignment="1">
      <alignment horizontal="center" wrapText="1"/>
    </xf>
    <xf numFmtId="0" fontId="11" fillId="0" borderId="0" xfId="0" applyFont="1"/>
    <xf numFmtId="0" fontId="32" fillId="0" borderId="0" xfId="3" applyFont="1" applyAlignment="1">
      <alignment horizontal="left" vertical="center" wrapText="1"/>
    </xf>
    <xf numFmtId="0" fontId="11" fillId="0" borderId="0" xfId="0" applyFont="1" applyAlignment="1"/>
    <xf numFmtId="0" fontId="11" fillId="0" borderId="3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6F-46CC-941B-A7DAC34D233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6F-46CC-941B-A7DAC34D233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6F-46CC-941B-A7DAC34D233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6F-46CC-941B-A7DAC34D2338}"/>
              </c:ext>
            </c:extLst>
          </c:dPt>
          <c:dLbls>
            <c:dLbl>
              <c:idx val="3"/>
              <c:layout>
                <c:manualLayout>
                  <c:x val="1.2217198097762533E-2"/>
                  <c:y val="9.766067085650991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6F-46CC-941B-A7DAC34D2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Colleges'!$F$6:$F$9</c:f>
              <c:numCache>
                <c:formatCode>0.0%</c:formatCode>
                <c:ptCount val="4"/>
                <c:pt idx="0">
                  <c:v>0.35165876777251187</c:v>
                </c:pt>
                <c:pt idx="1">
                  <c:v>0.32037914691943126</c:v>
                </c:pt>
                <c:pt idx="2">
                  <c:v>1.4218009478672985E-2</c:v>
                </c:pt>
                <c:pt idx="3">
                  <c:v>0.31374407582938391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6F-46CC-941B-A7DAC34D23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66953205945922"/>
          <c:y val="0.15149644522590017"/>
          <c:w val="0.5576054034577359"/>
          <c:h val="0.69700710954819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FC-455E-8384-E99AF7E368A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FC-455E-8384-E99AF7E368A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FC-455E-8384-E99AF7E368A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C-455E-8384-E99AF7E368A4}"/>
              </c:ext>
            </c:extLst>
          </c:dPt>
          <c:dLbls>
            <c:dLbl>
              <c:idx val="3"/>
              <c:layout>
                <c:manualLayout>
                  <c:x val="4.1023855962155818E-2"/>
                  <c:y val="8.488775068165022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FC-455E-8384-E99AF7E36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Colleges'!$F$60:$F$63</c:f>
              <c:numCache>
                <c:formatCode>0.0%</c:formatCode>
                <c:ptCount val="4"/>
                <c:pt idx="0">
                  <c:v>0.46987951807228917</c:v>
                </c:pt>
                <c:pt idx="1">
                  <c:v>0.24096385542168675</c:v>
                </c:pt>
                <c:pt idx="2">
                  <c:v>2.4096385542168677E-3</c:v>
                </c:pt>
                <c:pt idx="3">
                  <c:v>0.28674698795180725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FC-455E-8384-E99AF7E368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6F-4B6D-850B-F154C29AF5E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6F-4B6D-850B-F154C29AF5E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6F-4B6D-850B-F154C29AF5E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6F-4B6D-850B-F154C29AF5E9}"/>
              </c:ext>
            </c:extLst>
          </c:dPt>
          <c:dLbls>
            <c:dLbl>
              <c:idx val="3"/>
              <c:layout>
                <c:manualLayout>
                  <c:x val="8.6127579640780202E-2"/>
                  <c:y val="-0.1134509393790101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6F-4B6D-850B-F154C29AF5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Colleges'!$F$66:$F$69</c:f>
              <c:numCache>
                <c:formatCode>0.0%</c:formatCode>
                <c:ptCount val="4"/>
                <c:pt idx="0">
                  <c:v>0.20668876167520336</c:v>
                </c:pt>
                <c:pt idx="1">
                  <c:v>0.36034950286230794</c:v>
                </c:pt>
                <c:pt idx="2">
                  <c:v>1.5667369689665561E-2</c:v>
                </c:pt>
                <c:pt idx="3">
                  <c:v>0.36034950286230794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6F-4B6D-850B-F154C29AF5E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2-43D0-820A-C454526A744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2-43D0-820A-C454526A744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2-43D0-820A-C454526A744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2-43D0-820A-C454526A7448}"/>
              </c:ext>
            </c:extLst>
          </c:dPt>
          <c:dLbls>
            <c:dLbl>
              <c:idx val="3"/>
              <c:layout>
                <c:manualLayout>
                  <c:x val="7.9066897125664171E-2"/>
                  <c:y val="-0.4583252281434745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2-43D0-820A-C454526A74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Colleges'!$F$72:$F$75</c:f>
              <c:numCache>
                <c:formatCode>0.0%</c:formatCode>
                <c:ptCount val="4"/>
                <c:pt idx="0">
                  <c:v>0.30033277870216307</c:v>
                </c:pt>
                <c:pt idx="1">
                  <c:v>3.7437603993344427E-2</c:v>
                </c:pt>
                <c:pt idx="2">
                  <c:v>1.2479201331114808E-2</c:v>
                </c:pt>
                <c:pt idx="3">
                  <c:v>0.64975041597337768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72-43D0-820A-C454526A74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42307692307693"/>
          <c:y val="0.15251564774147094"/>
          <c:w val="0.73397435897435892"/>
          <c:h val="0.720125429542202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A0-4F87-B73F-4819071EDC3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A0-4F87-B73F-4819071EDC3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A0-4F87-B73F-4819071EDC3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A0-4F87-B73F-4819071EDC32}"/>
              </c:ext>
            </c:extLst>
          </c:dPt>
          <c:dLbls>
            <c:dLbl>
              <c:idx val="3"/>
              <c:layout>
                <c:manualLayout>
                  <c:x val="7.6952729393674271E-2"/>
                  <c:y val="-0.137999291844408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A0-4F87-B73F-4819071ED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Colleges'!$F$78:$F$81</c:f>
              <c:numCache>
                <c:formatCode>0.0%</c:formatCode>
                <c:ptCount val="4"/>
                <c:pt idx="0">
                  <c:v>0.16586921850079744</c:v>
                </c:pt>
                <c:pt idx="1">
                  <c:v>0.38968633705475808</c:v>
                </c:pt>
                <c:pt idx="2">
                  <c:v>2.2328548644338118E-2</c:v>
                </c:pt>
                <c:pt idx="3">
                  <c:v>0.38968633705475808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A0-4F87-B73F-4819071EDC3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0-4737-922A-CF6B4FA9F4F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0-4737-922A-CF6B4FA9F4F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0-4737-922A-CF6B4FA9F4F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90-4737-922A-CF6B4FA9F4F9}"/>
              </c:ext>
            </c:extLst>
          </c:dPt>
          <c:dLbls>
            <c:dLbl>
              <c:idx val="3"/>
              <c:layout>
                <c:manualLayout>
                  <c:x val="4.8491266177934651E-2"/>
                  <c:y val="-2.33787382416613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0-4737-922A-CF6B4FA9F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Colleges'!$F$84:$F$87</c:f>
              <c:numCache>
                <c:formatCode>0.0%</c:formatCode>
                <c:ptCount val="4"/>
                <c:pt idx="0">
                  <c:v>0.40823970037453183</c:v>
                </c:pt>
                <c:pt idx="1">
                  <c:v>0.26029962546816482</c:v>
                </c:pt>
                <c:pt idx="2">
                  <c:v>7.4906367041198503E-3</c:v>
                </c:pt>
                <c:pt idx="3">
                  <c:v>0.32397003745318353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90-4737-922A-CF6B4FA9F4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B-4286-A3DC-B2732A96FA7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01E-4FA6-93A7-B5FD1A36C15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1E-4FA6-93A7-B5FD1A36C15C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1E-4FA6-93A7-B5FD1A36C1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Colleges'!$B$6:$B$9</c:f>
              <c:numCache>
                <c:formatCode>0.0%</c:formatCode>
                <c:ptCount val="4"/>
                <c:pt idx="0">
                  <c:v>0.40246212121212122</c:v>
                </c:pt>
                <c:pt idx="1">
                  <c:v>0.29924242424242425</c:v>
                </c:pt>
                <c:pt idx="2">
                  <c:v>0.12878787878787878</c:v>
                </c:pt>
                <c:pt idx="3">
                  <c:v>0.16950757575757575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E-4FA6-93A7-B5FD1A36C1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71-4949-B8E3-C4178191BF05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E-478D-972A-3D385F376D7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1FE-478D-972A-3D385F376D76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1FE-478D-972A-3D385F376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Colleges'!$B$12:$B$15</c:f>
              <c:numCache>
                <c:formatCode>0.0%</c:formatCode>
                <c:ptCount val="4"/>
                <c:pt idx="0">
                  <c:v>0.21560574948665298</c:v>
                </c:pt>
                <c:pt idx="1">
                  <c:v>0.34154688569472963</c:v>
                </c:pt>
                <c:pt idx="2">
                  <c:v>0.17522245037645448</c:v>
                </c:pt>
                <c:pt idx="3">
                  <c:v>0.26762491444216291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E-478D-972A-3D385F376D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3A-4E11-AFD1-A3D7E34F93EE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15F-417B-83D8-CFA7683EB07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5F-417B-83D8-CFA7683EB072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15F-417B-83D8-CFA7683EB0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Colleges'!$B$18:$B$21</c:f>
              <c:numCache>
                <c:formatCode>0.0%</c:formatCode>
                <c:ptCount val="4"/>
                <c:pt idx="0">
                  <c:v>0.6</c:v>
                </c:pt>
                <c:pt idx="1">
                  <c:v>0.16</c:v>
                </c:pt>
                <c:pt idx="2">
                  <c:v>0.16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F-417B-83D8-CFA7683EB07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8-454D-A7DB-8654E743AA1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24-47B0-8731-A5188201036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24-47B0-8731-A51882010368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24-47B0-8731-A518820103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Colleges'!$B$24:$B$27</c:f>
              <c:numCache>
                <c:formatCode>0.0%</c:formatCode>
                <c:ptCount val="4"/>
                <c:pt idx="0">
                  <c:v>0.26283482142857145</c:v>
                </c:pt>
                <c:pt idx="1">
                  <c:v>0.5256696428571429</c:v>
                </c:pt>
                <c:pt idx="2">
                  <c:v>8.203125E-2</c:v>
                </c:pt>
                <c:pt idx="3">
                  <c:v>0.12946428571428573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4-47B0-8731-A518820103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00755393380706"/>
          <c:y val="0.15871959304056063"/>
          <c:w val="0.68495998975737793"/>
          <c:h val="0.72379792732094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38-4D18-8E0D-42009A28105F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2A-47F2-A530-16442F4D166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2A-47F2-A530-16442F4D1663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12A-47F2-A530-16442F4D1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Colleges'!$B$30:$B$33</c:f>
              <c:numCache>
                <c:formatCode>0.0%</c:formatCode>
                <c:ptCount val="4"/>
                <c:pt idx="0">
                  <c:v>0.21684414327202323</c:v>
                </c:pt>
                <c:pt idx="1">
                  <c:v>0.36544046466602131</c:v>
                </c:pt>
                <c:pt idx="2">
                  <c:v>0.13455953533397871</c:v>
                </c:pt>
                <c:pt idx="3">
                  <c:v>0.28315585672797677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A-47F2-A530-16442F4D16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0-4522-AC3E-3A51254AC23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0-4522-AC3E-3A51254AC23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0-4522-AC3E-3A51254AC2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0-4522-AC3E-3A51254AC23A}"/>
              </c:ext>
            </c:extLst>
          </c:dPt>
          <c:dLbls>
            <c:dLbl>
              <c:idx val="3"/>
              <c:layout>
                <c:manualLayout>
                  <c:x val="6.4527331741808955E-2"/>
                  <c:y val="8.66895226613419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00-4522-AC3E-3A51254AC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Colleges'!$F$12:$F$15</c:f>
              <c:numCache>
                <c:formatCode>0.0%</c:formatCode>
                <c:ptCount val="4"/>
                <c:pt idx="0">
                  <c:v>0.20533880903490759</c:v>
                </c:pt>
                <c:pt idx="1">
                  <c:v>6.2286105407255307E-2</c:v>
                </c:pt>
                <c:pt idx="2">
                  <c:v>0.13826146475017112</c:v>
                </c:pt>
                <c:pt idx="3">
                  <c:v>0.59411362080766594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00-4522-AC3E-3A51254AC2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0C-4438-A46D-118BCD426653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EB-4FCF-84F6-41B18038520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0EB-4FCF-84F6-41B18038520C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B-4FCF-84F6-41B1803852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Colleges'!$B$36:$B$39</c:f>
              <c:numCache>
                <c:formatCode>0.0%</c:formatCode>
                <c:ptCount val="4"/>
                <c:pt idx="0">
                  <c:v>0.26819407008086255</c:v>
                </c:pt>
                <c:pt idx="1">
                  <c:v>0.3763958413554101</c:v>
                </c:pt>
                <c:pt idx="2">
                  <c:v>0.13862148633038121</c:v>
                </c:pt>
                <c:pt idx="3">
                  <c:v>0.21678860223334617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B-4FCF-84F6-41B1803852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50-4987-A44F-54AACF1EEACF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ADA-463C-BAE4-D54971461389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DA-463C-BAE4-D54971461389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ADA-463C-BAE4-D549714613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Colleges'!$B$42:$B$45</c:f>
              <c:numCache>
                <c:formatCode>0.0%</c:formatCode>
                <c:ptCount val="4"/>
                <c:pt idx="0">
                  <c:v>0.63076923076923075</c:v>
                </c:pt>
                <c:pt idx="1">
                  <c:v>0.18717948717948718</c:v>
                </c:pt>
                <c:pt idx="2">
                  <c:v>0.12051282051282051</c:v>
                </c:pt>
                <c:pt idx="3">
                  <c:v>6.1538461538461542E-2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A-463C-BAE4-D549714613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E-4893-804B-07BBBD4E4F36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99-4651-987C-C2C96641D2A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99-4651-987C-C2C96641D2AA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E99-4651-987C-C2C96641D2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Colleges'!$B$48:$B$51</c:f>
              <c:numCache>
                <c:formatCode>0.0%</c:formatCode>
                <c:ptCount val="4"/>
                <c:pt idx="0">
                  <c:v>0.2982456140350877</c:v>
                </c:pt>
                <c:pt idx="1">
                  <c:v>0.56140350877192979</c:v>
                </c:pt>
                <c:pt idx="2">
                  <c:v>5.701754385964912E-2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9-4651-987C-C2C96641D2A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31556632344035"/>
          <c:y val="0.16327473600683631"/>
          <c:w val="0.62136832895888017"/>
          <c:h val="0.70445827992431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C-4CF0-A9BB-82C06B2EF3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8-44EF-9729-911CE8A4754F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8-44EF-9729-911CE8A4754F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D48-44EF-9729-911CE8A475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Colleges'!$B$54:$B$57</c:f>
              <c:numCache>
                <c:formatCode>0.0%</c:formatCode>
                <c:ptCount val="4"/>
                <c:pt idx="0">
                  <c:v>0.69371196754563891</c:v>
                </c:pt>
                <c:pt idx="1">
                  <c:v>0.18052738336713997</c:v>
                </c:pt>
                <c:pt idx="2">
                  <c:v>8.7221095334685597E-2</c:v>
                </c:pt>
                <c:pt idx="3">
                  <c:v>3.8539553752535496E-2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8-44EF-9729-911CE8A475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E0-4E32-A31E-B2A69AF87FA9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8E4-4DDC-859F-73BB802DC08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E4-4DDC-859F-73BB802DC088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8E4-4DDC-859F-73BB802DC0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Colleges'!$B$60:$B$63</c:f>
              <c:numCache>
                <c:formatCode>0.0%</c:formatCode>
                <c:ptCount val="4"/>
                <c:pt idx="0">
                  <c:v>0.636144578313253</c:v>
                </c:pt>
                <c:pt idx="1">
                  <c:v>0.20240963855421687</c:v>
                </c:pt>
                <c:pt idx="2">
                  <c:v>8.91566265060241E-2</c:v>
                </c:pt>
                <c:pt idx="3">
                  <c:v>7.2289156626506021E-2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4-4DDC-859F-73BB802DC0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F3-4D0E-A9D4-0CFBAECE808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EB-4F60-B3A4-4D31D21AD0A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EB-4F60-B3A4-4D31D21AD0A0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EB-4F60-B3A4-4D31D21AD0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Colleges'!$B$66:$B$69</c:f>
              <c:numCache>
                <c:formatCode>0.0%</c:formatCode>
                <c:ptCount val="4"/>
                <c:pt idx="0">
                  <c:v>0.33323290147634832</c:v>
                </c:pt>
                <c:pt idx="1">
                  <c:v>0.43386562217535402</c:v>
                </c:pt>
                <c:pt idx="2">
                  <c:v>9.1895149141307628E-2</c:v>
                </c:pt>
                <c:pt idx="3">
                  <c:v>0.14100632720699005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B-4F60-B3A4-4D31D21AD0A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A-42C9-904A-014D04A3EE3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5B-48E9-B2BE-419254CFE14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A5B-48E9-B2BE-419254CFE14A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A5B-48E9-B2BE-419254CFE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Colleges'!$B$72:$B$75</c:f>
              <c:numCache>
                <c:formatCode>0.0%</c:formatCode>
                <c:ptCount val="4"/>
                <c:pt idx="0">
                  <c:v>0.26622296173044924</c:v>
                </c:pt>
                <c:pt idx="1">
                  <c:v>0.47254575707154745</c:v>
                </c:pt>
                <c:pt idx="2">
                  <c:v>0.11314475873544093</c:v>
                </c:pt>
                <c:pt idx="3">
                  <c:v>0.1480865224625624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B-48E9-B2BE-419254CFE1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AB3-8B5D-6FEDC215E8A7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0C-4A4D-B676-42B385A978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60C-4A4D-B676-42B385A97810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60C-4A4D-B676-42B385A978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Colleges'!$B$78:$B$81</c:f>
              <c:numCache>
                <c:formatCode>0.0%</c:formatCode>
                <c:ptCount val="4"/>
                <c:pt idx="0">
                  <c:v>0.27060074428495479</c:v>
                </c:pt>
                <c:pt idx="1">
                  <c:v>0.47900053163211059</c:v>
                </c:pt>
                <c:pt idx="2">
                  <c:v>9.3567251461988299E-2</c:v>
                </c:pt>
                <c:pt idx="3">
                  <c:v>0.15683147262094629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C-4A4D-B676-42B385A978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F-477E-A6C7-6A1EBD4F4ED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FB-4454-B3AF-EB8B5FD36A6B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EFB-4454-B3AF-EB8B5FD36A6B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FB-4454-B3AF-EB8B5FD36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Colleges'!$B$84:$B$87</c:f>
              <c:numCache>
                <c:formatCode>0.0%</c:formatCode>
                <c:ptCount val="4"/>
                <c:pt idx="0">
                  <c:v>0.4943820224719101</c:v>
                </c:pt>
                <c:pt idx="1">
                  <c:v>0.37265917602996257</c:v>
                </c:pt>
                <c:pt idx="2">
                  <c:v>8.6142322097378279E-2</c:v>
                </c:pt>
                <c:pt idx="3">
                  <c:v>4.6816479400749067E-2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B-4454-B3AF-EB8B5FD36A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59-4E14-8914-87194A562AD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9-4E14-8914-87194A562AD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59-4E14-8914-87194A562AD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59-4E14-8914-87194A562ADC}"/>
              </c:ext>
            </c:extLst>
          </c:dPt>
          <c:dLbls>
            <c:dLbl>
              <c:idx val="3"/>
              <c:layout>
                <c:manualLayout>
                  <c:x val="6.4473183321700128E-2"/>
                  <c:y val="-0.345237287922741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59-4E14-8914-87194A562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IHEs'!$F$6:$F$9</c:f>
              <c:numCache>
                <c:formatCode>0.0%</c:formatCode>
                <c:ptCount val="4"/>
                <c:pt idx="0">
                  <c:v>0.34324324324324323</c:v>
                </c:pt>
                <c:pt idx="1">
                  <c:v>4.8648648648648651E-2</c:v>
                </c:pt>
                <c:pt idx="2">
                  <c:v>6.7567567567567571E-3</c:v>
                </c:pt>
                <c:pt idx="3">
                  <c:v>0.60135135135135132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59-4E14-8914-87194A562A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08-4C1C-8D4F-096DC70B800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08-4C1C-8D4F-096DC70B800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08-4C1C-8D4F-096DC70B800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08-4C1C-8D4F-096DC70B8001}"/>
              </c:ext>
            </c:extLst>
          </c:dPt>
          <c:dLbls>
            <c:dLbl>
              <c:idx val="3"/>
              <c:layout>
                <c:manualLayout>
                  <c:x val="1.6534160635787831E-2"/>
                  <c:y val="4.89522747191458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08-4C1C-8D4F-096DC70B8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Colleges'!$F$18:$F$21</c:f>
              <c:numCache>
                <c:formatCode>0.0%</c:formatCode>
                <c:ptCount val="4"/>
                <c:pt idx="0">
                  <c:v>0.22222222222222221</c:v>
                </c:pt>
                <c:pt idx="1">
                  <c:v>0.48559670781893005</c:v>
                </c:pt>
                <c:pt idx="2">
                  <c:v>4.11522633744856E-3</c:v>
                </c:pt>
                <c:pt idx="3">
                  <c:v>0.2880658436213992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08-4C1C-8D4F-096DC70B80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5A-483E-8339-22BC16B1FD9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5A-483E-8339-22BC16B1FD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5A-483E-8339-22BC16B1FD9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5A-483E-8339-22BC16B1FD9B}"/>
              </c:ext>
            </c:extLst>
          </c:dPt>
          <c:dLbls>
            <c:dLbl>
              <c:idx val="3"/>
              <c:layout>
                <c:manualLayout>
                  <c:x val="5.5598883496107719E-2"/>
                  <c:y val="5.508382754764258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5A-483E-8339-22BC16B1FD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IHEs'!$F$12:$F$15</c:f>
              <c:numCache>
                <c:formatCode>0.0%</c:formatCode>
                <c:ptCount val="4"/>
                <c:pt idx="0">
                  <c:v>0.38448844884488448</c:v>
                </c:pt>
                <c:pt idx="1">
                  <c:v>0.30968096809680967</c:v>
                </c:pt>
                <c:pt idx="2">
                  <c:v>2.2552255225522552E-2</c:v>
                </c:pt>
                <c:pt idx="3">
                  <c:v>0.28327832783278328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5A-483E-8339-22BC16B1FD9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60-4561-901F-D8609E38544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60-4561-901F-D8609E38544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60-4561-901F-D8609E38544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60-4561-901F-D8609E38544C}"/>
              </c:ext>
            </c:extLst>
          </c:dPt>
          <c:dLbls>
            <c:dLbl>
              <c:idx val="3"/>
              <c:layout>
                <c:manualLayout>
                  <c:x val="3.9586945571197539E-2"/>
                  <c:y val="1.438229312245060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0-4561-901F-D8609E3854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IHEs'!$F$18:$F$21</c:f>
              <c:numCache>
                <c:formatCode>0.0%</c:formatCode>
                <c:ptCount val="4"/>
                <c:pt idx="0">
                  <c:v>0.31823599523241952</c:v>
                </c:pt>
                <c:pt idx="1">
                  <c:v>0.40762812872467225</c:v>
                </c:pt>
                <c:pt idx="2">
                  <c:v>1.1918951132300357E-2</c:v>
                </c:pt>
                <c:pt idx="3">
                  <c:v>0.26221692491060788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60-4561-901F-D8609E385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E8-4E14-908C-68DA2B5FC36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E8-4E14-908C-68DA2B5FC36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E8-4E14-908C-68DA2B5FC36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E8-4E14-908C-68DA2B5FC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IHEs'!$F$24:$F$27</c:f>
              <c:numCache>
                <c:formatCode>0.0%</c:formatCode>
                <c:ptCount val="4"/>
                <c:pt idx="0">
                  <c:v>0.78111111111111109</c:v>
                </c:pt>
                <c:pt idx="1">
                  <c:v>0.10444444444444445</c:v>
                </c:pt>
                <c:pt idx="2">
                  <c:v>4.4444444444444444E-3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8-4E14-908C-68DA2B5FC3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0157612208024"/>
          <c:y val="0.15819052030260924"/>
          <c:w val="0.7275965127474644"/>
          <c:h val="0.709763264886006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30-45E5-B750-1156B22788C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30-45E5-B750-1156B22788C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30-45E5-B750-1156B22788C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30-45E5-B750-1156B22788CA}"/>
              </c:ext>
            </c:extLst>
          </c:dPt>
          <c:dLbls>
            <c:dLbl>
              <c:idx val="3"/>
              <c:layout>
                <c:manualLayout>
                  <c:x val="3.2598688982972593E-2"/>
                  <c:y val="1.61140291721677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30-45E5-B750-1156B22788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IHEs'!$F$30:$F$33</c:f>
              <c:numCache>
                <c:formatCode>0.0%</c:formatCode>
                <c:ptCount val="4"/>
                <c:pt idx="0">
                  <c:v>0.66565809379727681</c:v>
                </c:pt>
                <c:pt idx="1">
                  <c:v>6.0850563119852076E-2</c:v>
                </c:pt>
                <c:pt idx="2">
                  <c:v>8.9090603462766843E-3</c:v>
                </c:pt>
                <c:pt idx="3">
                  <c:v>0.2645822827365944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30-45E5-B750-1156B22788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E4-4D59-935C-23DA55CAA5C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E4-4D59-935C-23DA55CAA5C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E4-4D59-935C-23DA55CAA5C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E4-4D59-935C-23DA55CAA5C5}"/>
              </c:ext>
            </c:extLst>
          </c:dPt>
          <c:dLbls>
            <c:dLbl>
              <c:idx val="3"/>
              <c:layout>
                <c:manualLayout>
                  <c:x val="7.1274304997589591E-2"/>
                  <c:y val="-0.41317768491934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E4-4D59-935C-23DA55CAA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IHEs'!$F$42:$F$45</c:f>
              <c:numCache>
                <c:formatCode>0.0%</c:formatCode>
                <c:ptCount val="4"/>
                <c:pt idx="0">
                  <c:v>0.36538461538461536</c:v>
                </c:pt>
                <c:pt idx="1">
                  <c:v>0</c:v>
                </c:pt>
                <c:pt idx="2">
                  <c:v>1.1538461538461539E-2</c:v>
                </c:pt>
                <c:pt idx="3">
                  <c:v>0.62307692307692308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E4-4D59-935C-23DA55CAA5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35776809624685"/>
          <c:y val="0.15568073050589132"/>
          <c:w val="0.55021170577028122"/>
          <c:h val="0.688638538988217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D5-4650-84B9-C27AC048B0D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D5-4650-84B9-C27AC048B0D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D5-4650-84B9-C27AC048B0D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D5-4650-84B9-C27AC048B0D2}"/>
              </c:ext>
            </c:extLst>
          </c:dPt>
          <c:dLbls>
            <c:dLbl>
              <c:idx val="3"/>
              <c:layout>
                <c:manualLayout>
                  <c:x val="4.1091970102721934E-2"/>
                  <c:y val="1.08995587749752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D5-4650-84B9-C27AC048B0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IHEs'!$F$48:$F$51</c:f>
              <c:numCache>
                <c:formatCode>0.0%</c:formatCode>
                <c:ptCount val="4"/>
                <c:pt idx="0">
                  <c:v>0.47941445562671547</c:v>
                </c:pt>
                <c:pt idx="1">
                  <c:v>0.32479414455626715</c:v>
                </c:pt>
                <c:pt idx="2">
                  <c:v>7.319304666056725E-3</c:v>
                </c:pt>
                <c:pt idx="3">
                  <c:v>0.18847209515096067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D5-4650-84B9-C27AC048B0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F6-4E3A-B721-613F652E05C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F6-4E3A-B721-613F652E05C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F6-4E3A-B721-613F652E05C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F6-4E3A-B721-613F652E05C0}"/>
              </c:ext>
            </c:extLst>
          </c:dPt>
          <c:dLbls>
            <c:dLbl>
              <c:idx val="3"/>
              <c:layout>
                <c:manualLayout>
                  <c:x val="9.1312155891185125E-3"/>
                  <c:y val="3.0065268390123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6-4E3A-B721-613F652E05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IHEs'!$F$54:$F$57</c:f>
              <c:numCache>
                <c:formatCode>0.0%</c:formatCode>
                <c:ptCount val="4"/>
                <c:pt idx="0">
                  <c:v>0.3576300085251492</c:v>
                </c:pt>
                <c:pt idx="1">
                  <c:v>0.40238704177323104</c:v>
                </c:pt>
                <c:pt idx="2">
                  <c:v>3.6658141517476553E-2</c:v>
                </c:pt>
                <c:pt idx="3">
                  <c:v>0.20332480818414322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F6-4E3A-B721-613F652E05C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A2-4F21-87C1-D79758BC0CD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A2-4F21-87C1-D79758BC0CD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A2-4F21-87C1-D79758BC0CD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A2-4F21-87C1-D79758BC0C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IHEs'!$F$60:$F$63</c:f>
              <c:numCache>
                <c:formatCode>0.0%</c:formatCode>
                <c:ptCount val="4"/>
                <c:pt idx="0">
                  <c:v>0.70317923087602385</c:v>
                </c:pt>
                <c:pt idx="1">
                  <c:v>0.21574344023323616</c:v>
                </c:pt>
                <c:pt idx="2">
                  <c:v>5.414410662224073E-3</c:v>
                </c:pt>
                <c:pt idx="3">
                  <c:v>7.5662918228515896E-2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A2-4F21-87C1-D79758BC0C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FE-4308-B654-AF971CFB583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FE-4308-B654-AF971CFB583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FE-4308-B654-AF971CFB583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FE-4308-B654-AF971CFB58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IHEs'!$F$66:$F$69</c:f>
              <c:numCache>
                <c:formatCode>0.0%</c:formatCode>
                <c:ptCount val="4"/>
                <c:pt idx="0">
                  <c:v>0.5073375262054507</c:v>
                </c:pt>
                <c:pt idx="1">
                  <c:v>0.35849056603773582</c:v>
                </c:pt>
                <c:pt idx="2">
                  <c:v>1.10062893081761E-2</c:v>
                </c:pt>
                <c:pt idx="3">
                  <c:v>0.12316561844863731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FE-4308-B654-AF971CFB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B0-4AD4-81D6-A1140CE175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B0-4AD4-81D6-A1140CE175A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B0-4AD4-81D6-A1140CE175A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B0-4AD4-81D6-A1140CE175A3}"/>
              </c:ext>
            </c:extLst>
          </c:dPt>
          <c:dLbls>
            <c:dLbl>
              <c:idx val="3"/>
              <c:layout>
                <c:manualLayout>
                  <c:x val="9.010238099340144E-2"/>
                  <c:y val="-0.1857438286810119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B0-4AD4-81D6-A1140CE17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IHEs'!$F$72:$F$75</c:f>
              <c:numCache>
                <c:formatCode>0.0%</c:formatCode>
                <c:ptCount val="4"/>
                <c:pt idx="0">
                  <c:v>0.50081766148814388</c:v>
                </c:pt>
                <c:pt idx="1">
                  <c:v>7.2771872444807845E-2</c:v>
                </c:pt>
                <c:pt idx="2">
                  <c:v>1.1856091578086671E-2</c:v>
                </c:pt>
                <c:pt idx="3">
                  <c:v>0.4145543744889616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B0-4AD4-81D6-A1140CE175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6234114803446"/>
          <c:y val="0.14681294838145231"/>
          <c:w val="0.77803116008516016"/>
          <c:h val="0.729404676688141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1-4652-BD1E-5F8CFB73976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1-4652-BD1E-5F8CFB73976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91-4652-BD1E-5F8CFB73976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91-4652-BD1E-5F8CFB739763}"/>
              </c:ext>
            </c:extLst>
          </c:dPt>
          <c:dLbls>
            <c:dLbl>
              <c:idx val="3"/>
              <c:layout>
                <c:manualLayout>
                  <c:x val="7.3301489054477295E-2"/>
                  <c:y val="-0.101843305048268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91-4652-BD1E-5F8CFB739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Colleges'!$F$24:$F$27</c:f>
              <c:numCache>
                <c:formatCode>0.0%</c:formatCode>
                <c:ptCount val="4"/>
                <c:pt idx="0">
                  <c:v>0.19754464285714285</c:v>
                </c:pt>
                <c:pt idx="1">
                  <c:v>0.39229910714285715</c:v>
                </c:pt>
                <c:pt idx="2">
                  <c:v>2.34375E-2</c:v>
                </c:pt>
                <c:pt idx="3">
                  <c:v>0.38671875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91-4652-BD1E-5F8CFB7397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A6-4067-A9E6-F8BE9B07576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A6-4067-A9E6-F8BE9B07576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A6-4067-A9E6-F8BE9B07576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A6-4067-A9E6-F8BE9B075769}"/>
              </c:ext>
            </c:extLst>
          </c:dPt>
          <c:dLbls>
            <c:dLbl>
              <c:idx val="3"/>
              <c:layout>
                <c:manualLayout>
                  <c:x val="9.3012640088405402E-2"/>
                  <c:y val="-0.296685113345957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6-4067-A9E6-F8BE9B0757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IHEs'!$F$78:$F$81</c:f>
              <c:numCache>
                <c:formatCode>0.0%</c:formatCode>
                <c:ptCount val="4"/>
                <c:pt idx="0">
                  <c:v>0.44179523141654981</c:v>
                </c:pt>
                <c:pt idx="1">
                  <c:v>4.7685834502103785E-2</c:v>
                </c:pt>
                <c:pt idx="2">
                  <c:v>1.4025245441795231E-3</c:v>
                </c:pt>
                <c:pt idx="3">
                  <c:v>0.50911640953716686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A6-4067-A9E6-F8BE9B07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19-470D-80B6-BA4DCEBAA2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3D-4E19-A061-097C6D910AD1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33D-4E19-A061-097C6D910AD1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D-4E19-A061-097C6D910AD1}"/>
              </c:ext>
            </c:extLst>
          </c:dPt>
          <c:dLbls>
            <c:dLbl>
              <c:idx val="3"/>
              <c:layout>
                <c:manualLayout>
                  <c:x val="7.0782059322230736E-2"/>
                  <c:y val="-8.339309698963685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D-4E19-A061-097C6D910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IHEs'!$B$6:$B$9</c:f>
              <c:numCache>
                <c:formatCode>0.0%</c:formatCode>
                <c:ptCount val="4"/>
                <c:pt idx="0">
                  <c:v>0.61621621621621625</c:v>
                </c:pt>
                <c:pt idx="1">
                  <c:v>3.3783783783783786E-2</c:v>
                </c:pt>
                <c:pt idx="2">
                  <c:v>0.17837837837837839</c:v>
                </c:pt>
                <c:pt idx="3">
                  <c:v>0.17162162162162162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D-4E19-A061-097C6D910A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46-43B8-A787-A46053A1D44F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51-4979-9CE6-3E60B1D312A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51-4979-9CE6-3E60B1D312A8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651-4979-9CE6-3E60B1D312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IHEs'!$B$12:$B$15</c:f>
              <c:numCache>
                <c:formatCode>0.0%</c:formatCode>
                <c:ptCount val="4"/>
                <c:pt idx="0">
                  <c:v>0.64026402640264024</c:v>
                </c:pt>
                <c:pt idx="1">
                  <c:v>6.6556655665566553E-2</c:v>
                </c:pt>
                <c:pt idx="2">
                  <c:v>0.21067106710671066</c:v>
                </c:pt>
                <c:pt idx="3">
                  <c:v>8.2508250825082508E-2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1-4979-9CE6-3E60B1D312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56-4945-BCBE-273E416D822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04E-42F4-8A2D-74CA71F6C7D9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4E-42F4-8A2D-74CA71F6C7D9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04E-42F4-8A2D-74CA71F6C7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IHEs'!$B$18:$B$21</c:f>
              <c:numCache>
                <c:formatCode>0.0%</c:formatCode>
                <c:ptCount val="4"/>
                <c:pt idx="0">
                  <c:v>0.45882352941176469</c:v>
                </c:pt>
                <c:pt idx="1">
                  <c:v>0.3411764705882353</c:v>
                </c:pt>
                <c:pt idx="2">
                  <c:v>0.12941176470588237</c:v>
                </c:pt>
                <c:pt idx="3">
                  <c:v>7.0588235294117646E-2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E-42F4-8A2D-74CA71F6C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E3-458C-8C50-F03FC920D3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E3-458C-8C50-F03FC920D344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5FC-40A3-ADF2-3DB1ED80D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C-40A3-ADF2-3DB1ED80DE6B}"/>
              </c:ext>
            </c:extLst>
          </c:dPt>
          <c:dLbls>
            <c:dLbl>
              <c:idx val="1"/>
              <c:layout>
                <c:manualLayout>
                  <c:x val="-4.9617757171216539E-2"/>
                  <c:y val="-3.302044871509705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E3-458C-8C50-F03FC920D344}"/>
                </c:ext>
              </c:extLst>
            </c:dLbl>
            <c:dLbl>
              <c:idx val="3"/>
              <c:layout>
                <c:manualLayout>
                  <c:x val="0.17277513578129466"/>
                  <c:y val="5.77215726822026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FC-40A3-ADF2-3DB1ED80D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IHEs'!$B$24:$B$27</c:f>
              <c:numCache>
                <c:formatCode>0.0%</c:formatCode>
                <c:ptCount val="4"/>
                <c:pt idx="0">
                  <c:v>0.93555555555555558</c:v>
                </c:pt>
                <c:pt idx="1">
                  <c:v>3.3333333333333335E-3</c:v>
                </c:pt>
                <c:pt idx="2">
                  <c:v>5.6666666666666664E-2</c:v>
                </c:pt>
                <c:pt idx="3">
                  <c:v>4.4444444444444444E-3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C-40A3-ADF2-3DB1ED80DE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C1-4612-9399-DE6A9EBB41A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E8-476E-BD0E-E40CB66F43B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5E8-476E-BD0E-E40CB66F43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5E8-476E-BD0E-E40CB66F43BE}"/>
              </c:ext>
            </c:extLst>
          </c:dPt>
          <c:dLbls>
            <c:dLbl>
              <c:idx val="1"/>
              <c:layout>
                <c:manualLayout>
                  <c:x val="2.0084151852152503E-2"/>
                  <c:y val="7.851165663115640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8-476E-BD0E-E40CB66F4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IHEs'!$B$30:$B$33</c:f>
              <c:numCache>
                <c:formatCode>0.0%</c:formatCode>
                <c:ptCount val="4"/>
                <c:pt idx="0">
                  <c:v>0.73726676752395359</c:v>
                </c:pt>
                <c:pt idx="1">
                  <c:v>5.2277693730038662E-2</c:v>
                </c:pt>
                <c:pt idx="2">
                  <c:v>0.18608169440242056</c:v>
                </c:pt>
                <c:pt idx="3">
                  <c:v>2.4373844343587157E-2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8-476E-BD0E-E40CB66F43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72-4BBA-B2AA-376EB315A305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A1-4A91-A933-A445B95F500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DA1-4A91-A933-A445B95F5005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DA1-4A91-A933-A445B95F5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IHEs'!$B$42:$B$45</c:f>
              <c:numCache>
                <c:formatCode>0.0%</c:formatCode>
                <c:ptCount val="4"/>
                <c:pt idx="0">
                  <c:v>0.64230769230769236</c:v>
                </c:pt>
                <c:pt idx="1">
                  <c:v>4.807692307692308E-2</c:v>
                </c:pt>
                <c:pt idx="2">
                  <c:v>0.23076923076923078</c:v>
                </c:pt>
                <c:pt idx="3">
                  <c:v>7.8846153846153844E-2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1-4A91-A933-A445B95F50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FE-452C-9235-C36C02D44B1F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7B-4263-B540-2936BF08CC79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7B-4263-B540-2936BF08CC79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7B-4263-B540-2936BF08CC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IHEs'!$B$48:$B$51</c:f>
              <c:numCache>
                <c:formatCode>0.0%</c:formatCode>
                <c:ptCount val="4"/>
                <c:pt idx="0">
                  <c:v>0.71729185727355904</c:v>
                </c:pt>
                <c:pt idx="1">
                  <c:v>1.2808783165599268E-2</c:v>
                </c:pt>
                <c:pt idx="2">
                  <c:v>0.25251601097895698</c:v>
                </c:pt>
                <c:pt idx="3">
                  <c:v>1.7383348581884721E-2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B-4263-B540-2936BF08CC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EB-4DB2-958B-81FEB2AC2AC9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3A3-47DB-AC68-40C3564B5E6B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3A3-47DB-AC68-40C3564B5E6B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A3-47DB-AC68-40C3564B5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IHEs'!$B$54:$B$57</c:f>
              <c:numCache>
                <c:formatCode>0.0%</c:formatCode>
                <c:ptCount val="4"/>
                <c:pt idx="0">
                  <c:v>0.40860673199829567</c:v>
                </c:pt>
                <c:pt idx="1">
                  <c:v>9.8636557307200681E-2</c:v>
                </c:pt>
                <c:pt idx="2">
                  <c:v>0.31614827439284193</c:v>
                </c:pt>
                <c:pt idx="3">
                  <c:v>0.1766084363016617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3-47DB-AC68-40C3564B5E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2E-440D-8880-0ADDC17A14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2E-440D-8880-0ADDC17A14C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10E-4174-A6F0-FE4FB5C1DD20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0E-4174-A6F0-FE4FB5C1DD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IHEs'!$B$60:$B$63</c:f>
              <c:numCache>
                <c:formatCode>0.0%</c:formatCode>
                <c:ptCount val="4"/>
                <c:pt idx="0">
                  <c:v>0.80674718867138695</c:v>
                </c:pt>
                <c:pt idx="1">
                  <c:v>3.8872691933916422E-3</c:v>
                </c:pt>
                <c:pt idx="2">
                  <c:v>0.17770373455504651</c:v>
                </c:pt>
                <c:pt idx="3">
                  <c:v>1.1661807580174927E-2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E-4174-A6F0-FE4FB5C1DD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0-4A70-92D2-0DA1E71BEA0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0-4A70-92D2-0DA1E71BEA0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F0-4A70-92D2-0DA1E71BEA0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F0-4A70-92D2-0DA1E71BEA00}"/>
              </c:ext>
            </c:extLst>
          </c:dPt>
          <c:dLbls>
            <c:dLbl>
              <c:idx val="3"/>
              <c:layout>
                <c:manualLayout>
                  <c:x val="2.5575762420560366E-2"/>
                  <c:y val="-4.98872500092418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F0-4A70-92D2-0DA1E71BEA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Colleges'!$F$30:$F$33</c:f>
              <c:numCache>
                <c:formatCode>0.0%</c:formatCode>
                <c:ptCount val="4"/>
                <c:pt idx="0">
                  <c:v>0.2153920619554695</c:v>
                </c:pt>
                <c:pt idx="1">
                  <c:v>0.45885769603097776</c:v>
                </c:pt>
                <c:pt idx="2">
                  <c:v>1.2584704743465635E-2</c:v>
                </c:pt>
                <c:pt idx="3">
                  <c:v>0.31316553727008711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F0-4A70-92D2-0DA1E71BEA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C8-442D-917D-DE55FE5C589E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E36-8380-D205411567E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772-4E36-8380-D205411567E3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772-4E36-8380-D205411567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IHEs'!$B$66:$B$69</c:f>
              <c:numCache>
                <c:formatCode>0.0%</c:formatCode>
                <c:ptCount val="4"/>
                <c:pt idx="0">
                  <c:v>0.56282722513089001</c:v>
                </c:pt>
                <c:pt idx="1">
                  <c:v>4.712041884816754E-2</c:v>
                </c:pt>
                <c:pt idx="2">
                  <c:v>0.28900523560209423</c:v>
                </c:pt>
                <c:pt idx="3">
                  <c:v>0.10104712041884817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2-4E36-8380-D205411567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DC-4D5C-A3C9-AF9011A80A29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EA-40CD-B927-1BBF6A661619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EEA-40CD-B927-1BBF6A661619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EA-40CD-B927-1BBF6A661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IHEs'!$B$72:$B$75</c:f>
              <c:numCache>
                <c:formatCode>0.0%</c:formatCode>
                <c:ptCount val="4"/>
                <c:pt idx="0">
                  <c:v>0.42337556191254599</c:v>
                </c:pt>
                <c:pt idx="1">
                  <c:v>3.4736411932979161E-2</c:v>
                </c:pt>
                <c:pt idx="2">
                  <c:v>0.38577850429096855</c:v>
                </c:pt>
                <c:pt idx="3">
                  <c:v>0.15610952186350632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A-40CD-B927-1BBF6A6616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13-4766-8776-1AB687DFEBF3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CB-4631-8D50-96F4B44B62F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DCB-4631-8D50-96F4B44B62F7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DCB-4631-8D50-96F4B44B62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Public 4 Year IHEs'!$B$78:$B$81</c:f>
              <c:numCache>
                <c:formatCode>0.0%</c:formatCode>
                <c:ptCount val="4"/>
                <c:pt idx="0">
                  <c:v>0.76437587657784012</c:v>
                </c:pt>
                <c:pt idx="1">
                  <c:v>1.2622720897615708E-2</c:v>
                </c:pt>
                <c:pt idx="2">
                  <c:v>0.20476858345021037</c:v>
                </c:pt>
                <c:pt idx="3">
                  <c:v>1.82328190743338E-2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B-4631-8D50-96F4B44B62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A4-42BE-B2B6-B61B4131B0F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A4-42BE-B2B6-B61B4131B0F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A4-42BE-B2B6-B61B4131B0F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A4-42BE-B2B6-B61B4131B0F4}"/>
              </c:ext>
            </c:extLst>
          </c:dPt>
          <c:dLbls>
            <c:dLbl>
              <c:idx val="3"/>
              <c:layout>
                <c:manualLayout>
                  <c:x val="7.0973831074426674E-2"/>
                  <c:y val="-5.98570850119872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A4-42BE-B2B6-B61B4131B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Colleges'!$F$36:$F$39</c:f>
              <c:numCache>
                <c:formatCode>0.0%</c:formatCode>
                <c:ptCount val="4"/>
                <c:pt idx="0">
                  <c:v>0.32441278398151713</c:v>
                </c:pt>
                <c:pt idx="1">
                  <c:v>0.30130920292645358</c:v>
                </c:pt>
                <c:pt idx="2">
                  <c:v>2.849441663457836E-2</c:v>
                </c:pt>
                <c:pt idx="3">
                  <c:v>0.34578359645745088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A4-42BE-B2B6-B61B4131B0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3F-45D4-AEDE-7BC2C2253D1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3F-45D4-AEDE-7BC2C2253D1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3F-45D4-AEDE-7BC2C2253D1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3F-45D4-AEDE-7BC2C2253D1A}"/>
              </c:ext>
            </c:extLst>
          </c:dPt>
          <c:dLbls>
            <c:dLbl>
              <c:idx val="3"/>
              <c:layout>
                <c:manualLayout>
                  <c:x val="9.8080456289117712E-2"/>
                  <c:y val="1.125580456289117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3F-45D4-AEDE-7BC2C2253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Colleges'!$F$42:$F$45</c:f>
              <c:numCache>
                <c:formatCode>0.0%</c:formatCode>
                <c:ptCount val="4"/>
                <c:pt idx="0">
                  <c:v>0.40256410256410258</c:v>
                </c:pt>
                <c:pt idx="1">
                  <c:v>0.43076923076923079</c:v>
                </c:pt>
                <c:pt idx="2">
                  <c:v>7.6923076923076927E-3</c:v>
                </c:pt>
                <c:pt idx="3">
                  <c:v>0.15897435897435896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3F-45D4-AEDE-7BC2C2253D1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96-4806-9833-838913670C4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96-4806-9833-838913670C4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96-4806-9833-838913670C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96-4806-9833-838913670C43}"/>
              </c:ext>
            </c:extLst>
          </c:dPt>
          <c:dLbls>
            <c:dLbl>
              <c:idx val="3"/>
              <c:layout>
                <c:manualLayout>
                  <c:x val="5.7547515292764258E-2"/>
                  <c:y val="-6.61120863301901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6-4806-9833-838913670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Colleges'!$F$48:$F$51</c:f>
              <c:numCache>
                <c:formatCode>0.0%</c:formatCode>
                <c:ptCount val="4"/>
                <c:pt idx="0">
                  <c:v>0.43421052631578949</c:v>
                </c:pt>
                <c:pt idx="1">
                  <c:v>0.20175438596491227</c:v>
                </c:pt>
                <c:pt idx="2">
                  <c:v>4.3859649122807015E-3</c:v>
                </c:pt>
                <c:pt idx="3">
                  <c:v>0.35964912280701755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96-4806-9833-838913670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0-48EB-A837-08B9E82A707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0-48EB-A837-08B9E82A707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0-48EB-A837-08B9E82A707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B0-48EB-A837-08B9E82A707E}"/>
              </c:ext>
            </c:extLst>
          </c:dPt>
          <c:dLbls>
            <c:dLbl>
              <c:idx val="3"/>
              <c:layout>
                <c:manualLayout>
                  <c:x val="9.9624409448818896E-2"/>
                  <c:y val="1.56604381544082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B0-48EB-A837-08B9E82A70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'CO Comm Colleges'!$F$54:$F$57</c:f>
              <c:numCache>
                <c:formatCode>0.0%</c:formatCode>
                <c:ptCount val="4"/>
                <c:pt idx="0">
                  <c:v>0.38742393509127787</c:v>
                </c:pt>
                <c:pt idx="1">
                  <c:v>0.43813387423935091</c:v>
                </c:pt>
                <c:pt idx="2">
                  <c:v>1.4198782961460446E-2</c:v>
                </c:pt>
                <c:pt idx="3">
                  <c:v>0.16024340770791076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B0-48EB-A837-08B9E82A70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18" Type="http://schemas.openxmlformats.org/officeDocument/2006/relationships/chart" Target="../charts/chart46.xml"/><Relationship Id="rId3" Type="http://schemas.openxmlformats.org/officeDocument/2006/relationships/chart" Target="../charts/chart31.xml"/><Relationship Id="rId21" Type="http://schemas.openxmlformats.org/officeDocument/2006/relationships/chart" Target="../charts/chart49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17" Type="http://schemas.openxmlformats.org/officeDocument/2006/relationships/chart" Target="../charts/chart45.xml"/><Relationship Id="rId2" Type="http://schemas.openxmlformats.org/officeDocument/2006/relationships/chart" Target="../charts/chart30.xml"/><Relationship Id="rId16" Type="http://schemas.openxmlformats.org/officeDocument/2006/relationships/chart" Target="../charts/chart44.xml"/><Relationship Id="rId20" Type="http://schemas.openxmlformats.org/officeDocument/2006/relationships/chart" Target="../charts/chart48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24" Type="http://schemas.openxmlformats.org/officeDocument/2006/relationships/chart" Target="../charts/chart52.xml"/><Relationship Id="rId5" Type="http://schemas.openxmlformats.org/officeDocument/2006/relationships/chart" Target="../charts/chart33.xml"/><Relationship Id="rId15" Type="http://schemas.openxmlformats.org/officeDocument/2006/relationships/chart" Target="../charts/chart43.xml"/><Relationship Id="rId23" Type="http://schemas.openxmlformats.org/officeDocument/2006/relationships/chart" Target="../charts/chart51.xml"/><Relationship Id="rId10" Type="http://schemas.openxmlformats.org/officeDocument/2006/relationships/chart" Target="../charts/chart38.xml"/><Relationship Id="rId19" Type="http://schemas.openxmlformats.org/officeDocument/2006/relationships/chart" Target="../charts/chart47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Relationship Id="rId22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200025</xdr:rowOff>
    </xdr:from>
    <xdr:to>
      <xdr:col>3</xdr:col>
      <xdr:colOff>1981200</xdr:colOff>
      <xdr:row>8</xdr:row>
      <xdr:rowOff>85725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07C5207-6C62-4B74-9728-47A8ED560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9</xdr:row>
      <xdr:rowOff>57150</xdr:rowOff>
    </xdr:from>
    <xdr:to>
      <xdr:col>3</xdr:col>
      <xdr:colOff>1943100</xdr:colOff>
      <xdr:row>14</xdr:row>
      <xdr:rowOff>171450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560F20C-3182-4949-BB37-B7BCD8838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9522</xdr:colOff>
      <xdr:row>15</xdr:row>
      <xdr:rowOff>104776</xdr:rowOff>
    </xdr:from>
    <xdr:to>
      <xdr:col>3</xdr:col>
      <xdr:colOff>2000249</xdr:colOff>
      <xdr:row>20</xdr:row>
      <xdr:rowOff>128586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DCFA072-6E91-421D-92E6-23F63E6B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19049</xdr:colOff>
      <xdr:row>21</xdr:row>
      <xdr:rowOff>57149</xdr:rowOff>
    </xdr:from>
    <xdr:to>
      <xdr:col>3</xdr:col>
      <xdr:colOff>1952625</xdr:colOff>
      <xdr:row>26</xdr:row>
      <xdr:rowOff>180975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2296494-0F46-4C21-84C1-9A8AC6AAE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27</xdr:row>
      <xdr:rowOff>47626</xdr:rowOff>
    </xdr:from>
    <xdr:to>
      <xdr:col>3</xdr:col>
      <xdr:colOff>1914525</xdr:colOff>
      <xdr:row>32</xdr:row>
      <xdr:rowOff>161926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83BE670-087F-44B4-8D1A-2DE97D9D4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33</xdr:row>
      <xdr:rowOff>57150</xdr:rowOff>
    </xdr:from>
    <xdr:to>
      <xdr:col>3</xdr:col>
      <xdr:colOff>1990724</xdr:colOff>
      <xdr:row>38</xdr:row>
      <xdr:rowOff>66675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09DD871-6473-4C62-A5E1-BB49C9B4B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9525</xdr:colOff>
      <xdr:row>39</xdr:row>
      <xdr:rowOff>28576</xdr:rowOff>
    </xdr:from>
    <xdr:to>
      <xdr:col>3</xdr:col>
      <xdr:colOff>1990725</xdr:colOff>
      <xdr:row>44</xdr:row>
      <xdr:rowOff>142876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6A41C6E-E200-44EB-86DC-6BD01E6AA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9526</xdr:colOff>
      <xdr:row>45</xdr:row>
      <xdr:rowOff>85725</xdr:rowOff>
    </xdr:from>
    <xdr:to>
      <xdr:col>3</xdr:col>
      <xdr:colOff>2019300</xdr:colOff>
      <xdr:row>50</xdr:row>
      <xdr:rowOff>114297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258CDF86-BB18-47A4-9778-89D9BB0BD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114300</xdr:colOff>
      <xdr:row>51</xdr:row>
      <xdr:rowOff>57150</xdr:rowOff>
    </xdr:from>
    <xdr:to>
      <xdr:col>3</xdr:col>
      <xdr:colOff>2019300</xdr:colOff>
      <xdr:row>56</xdr:row>
      <xdr:rowOff>161925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CA8EB6F-0461-476D-97B0-B174B844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47624</xdr:colOff>
      <xdr:row>57</xdr:row>
      <xdr:rowOff>57151</xdr:rowOff>
    </xdr:from>
    <xdr:to>
      <xdr:col>3</xdr:col>
      <xdr:colOff>2009775</xdr:colOff>
      <xdr:row>62</xdr:row>
      <xdr:rowOff>171451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EE26BFA-A207-4B11-B045-768130C0B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57150</xdr:colOff>
      <xdr:row>63</xdr:row>
      <xdr:rowOff>19051</xdr:rowOff>
    </xdr:from>
    <xdr:to>
      <xdr:col>3</xdr:col>
      <xdr:colOff>2000250</xdr:colOff>
      <xdr:row>68</xdr:row>
      <xdr:rowOff>123826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29ACF8E-686D-47DE-B6D7-DC12465A1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28575</xdr:colOff>
      <xdr:row>69</xdr:row>
      <xdr:rowOff>57150</xdr:rowOff>
    </xdr:from>
    <xdr:to>
      <xdr:col>3</xdr:col>
      <xdr:colOff>1981200</xdr:colOff>
      <xdr:row>74</xdr:row>
      <xdr:rowOff>161925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72D8DA4-A0AF-4A5B-A658-A215AA50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85725</xdr:colOff>
      <xdr:row>75</xdr:row>
      <xdr:rowOff>57150</xdr:rowOff>
    </xdr:from>
    <xdr:to>
      <xdr:col>3</xdr:col>
      <xdr:colOff>1971675</xdr:colOff>
      <xdr:row>80</xdr:row>
      <xdr:rowOff>152400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1D8836B-3B6E-43F2-BAC6-29B6778FF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57149</xdr:colOff>
      <xdr:row>81</xdr:row>
      <xdr:rowOff>104776</xdr:rowOff>
    </xdr:from>
    <xdr:to>
      <xdr:col>3</xdr:col>
      <xdr:colOff>1990724</xdr:colOff>
      <xdr:row>86</xdr:row>
      <xdr:rowOff>85726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A6AAB7F-EFC9-4EBD-94D6-5B5E66E94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57150</xdr:colOff>
      <xdr:row>3</xdr:row>
      <xdr:rowOff>219075</xdr:rowOff>
    </xdr:from>
    <xdr:to>
      <xdr:col>2</xdr:col>
      <xdr:colOff>1943099</xdr:colOff>
      <xdr:row>8</xdr:row>
      <xdr:rowOff>95250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3F972083-55D5-40B5-A15C-21608AD42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38100</xdr:colOff>
      <xdr:row>9</xdr:row>
      <xdr:rowOff>28575</xdr:rowOff>
    </xdr:from>
    <xdr:to>
      <xdr:col>2</xdr:col>
      <xdr:colOff>1943100</xdr:colOff>
      <xdr:row>14</xdr:row>
      <xdr:rowOff>161925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27885E56-6267-46E4-BC5E-8FAE346F4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19051</xdr:colOff>
      <xdr:row>15</xdr:row>
      <xdr:rowOff>47625</xdr:rowOff>
    </xdr:from>
    <xdr:to>
      <xdr:col>2</xdr:col>
      <xdr:colOff>1924051</xdr:colOff>
      <xdr:row>20</xdr:row>
      <xdr:rowOff>142875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78F1AAFD-7293-47F1-AE6A-00582C397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47625</xdr:colOff>
      <xdr:row>21</xdr:row>
      <xdr:rowOff>19050</xdr:rowOff>
    </xdr:from>
    <xdr:to>
      <xdr:col>2</xdr:col>
      <xdr:colOff>1924050</xdr:colOff>
      <xdr:row>26</xdr:row>
      <xdr:rowOff>152400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DFEB825-A0EC-45D9-B346-3E8F1729E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28575</xdr:colOff>
      <xdr:row>27</xdr:row>
      <xdr:rowOff>57150</xdr:rowOff>
    </xdr:from>
    <xdr:to>
      <xdr:col>2</xdr:col>
      <xdr:colOff>1905001</xdr:colOff>
      <xdr:row>32</xdr:row>
      <xdr:rowOff>142875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95F70EB-FDEF-43B7-81C5-37FA80396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47624</xdr:colOff>
      <xdr:row>33</xdr:row>
      <xdr:rowOff>57149</xdr:rowOff>
    </xdr:from>
    <xdr:to>
      <xdr:col>2</xdr:col>
      <xdr:colOff>1924049</xdr:colOff>
      <xdr:row>38</xdr:row>
      <xdr:rowOff>142875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C94E15A-369A-47CD-8B77-A4B754095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38100</xdr:colOff>
      <xdr:row>39</xdr:row>
      <xdr:rowOff>47625</xdr:rowOff>
    </xdr:from>
    <xdr:to>
      <xdr:col>2</xdr:col>
      <xdr:colOff>1933575</xdr:colOff>
      <xdr:row>44</xdr:row>
      <xdr:rowOff>171450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12AAF524-2798-49B1-81FC-FD31F0535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47626</xdr:colOff>
      <xdr:row>45</xdr:row>
      <xdr:rowOff>28575</xdr:rowOff>
    </xdr:from>
    <xdr:to>
      <xdr:col>2</xdr:col>
      <xdr:colOff>1914526</xdr:colOff>
      <xdr:row>50</xdr:row>
      <xdr:rowOff>180976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FC3864C-EC5B-484C-83A5-95AF5E51B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38101</xdr:colOff>
      <xdr:row>51</xdr:row>
      <xdr:rowOff>47625</xdr:rowOff>
    </xdr:from>
    <xdr:to>
      <xdr:col>2</xdr:col>
      <xdr:colOff>1924051</xdr:colOff>
      <xdr:row>56</xdr:row>
      <xdr:rowOff>161925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D4C3D01-AC7B-4129-9A37-88106532C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47625</xdr:colOff>
      <xdr:row>57</xdr:row>
      <xdr:rowOff>19049</xdr:rowOff>
    </xdr:from>
    <xdr:to>
      <xdr:col>2</xdr:col>
      <xdr:colOff>1914525</xdr:colOff>
      <xdr:row>62</xdr:row>
      <xdr:rowOff>133350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E748226-6BAD-463C-B472-6D2788241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</xdr:col>
      <xdr:colOff>38100</xdr:colOff>
      <xdr:row>63</xdr:row>
      <xdr:rowOff>47625</xdr:rowOff>
    </xdr:from>
    <xdr:to>
      <xdr:col>2</xdr:col>
      <xdr:colOff>1914525</xdr:colOff>
      <xdr:row>68</xdr:row>
      <xdr:rowOff>142876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AEDD6FBA-B27F-41A7-8C91-933A5F5EF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38100</xdr:colOff>
      <xdr:row>69</xdr:row>
      <xdr:rowOff>38100</xdr:rowOff>
    </xdr:from>
    <xdr:to>
      <xdr:col>2</xdr:col>
      <xdr:colOff>1904999</xdr:colOff>
      <xdr:row>74</xdr:row>
      <xdr:rowOff>161925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AF5264CE-3F8C-4946-8B78-F773246530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47626</xdr:colOff>
      <xdr:row>75</xdr:row>
      <xdr:rowOff>38099</xdr:rowOff>
    </xdr:from>
    <xdr:to>
      <xdr:col>2</xdr:col>
      <xdr:colOff>1933576</xdr:colOff>
      <xdr:row>80</xdr:row>
      <xdr:rowOff>66674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4F234B4-534D-44B1-B0E9-5B0063425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38100</xdr:colOff>
      <xdr:row>81</xdr:row>
      <xdr:rowOff>76199</xdr:rowOff>
    </xdr:from>
    <xdr:to>
      <xdr:col>2</xdr:col>
      <xdr:colOff>1914525</xdr:colOff>
      <xdr:row>86</xdr:row>
      <xdr:rowOff>161924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9AFD87EA-9D7A-44DA-8675-3F54314F0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3</xdr:row>
      <xdr:rowOff>123825</xdr:rowOff>
    </xdr:from>
    <xdr:to>
      <xdr:col>3</xdr:col>
      <xdr:colOff>1971675</xdr:colOff>
      <xdr:row>8</xdr:row>
      <xdr:rowOff>85725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E154E7A-FCA2-43A0-8E02-28F5D135D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85726</xdr:colOff>
      <xdr:row>9</xdr:row>
      <xdr:rowOff>85723</xdr:rowOff>
    </xdr:from>
    <xdr:to>
      <xdr:col>3</xdr:col>
      <xdr:colOff>1952625</xdr:colOff>
      <xdr:row>14</xdr:row>
      <xdr:rowOff>152399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FC7D8BB-1586-4038-A8C5-A76EC6693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57150</xdr:colOff>
      <xdr:row>15</xdr:row>
      <xdr:rowOff>38100</xdr:rowOff>
    </xdr:from>
    <xdr:to>
      <xdr:col>3</xdr:col>
      <xdr:colOff>1943100</xdr:colOff>
      <xdr:row>20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777F893-F823-4F92-B831-34EEA4007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76200</xdr:colOff>
      <xdr:row>21</xdr:row>
      <xdr:rowOff>38100</xdr:rowOff>
    </xdr:from>
    <xdr:to>
      <xdr:col>4</xdr:col>
      <xdr:colOff>0</xdr:colOff>
      <xdr:row>26</xdr:row>
      <xdr:rowOff>171450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775C7E7-3FCA-4256-8F83-BCE3982C4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28574</xdr:colOff>
      <xdr:row>27</xdr:row>
      <xdr:rowOff>38100</xdr:rowOff>
    </xdr:from>
    <xdr:to>
      <xdr:col>3</xdr:col>
      <xdr:colOff>1924049</xdr:colOff>
      <xdr:row>32</xdr:row>
      <xdr:rowOff>161925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A132DCC-6802-41A5-8B95-54B647334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76200</xdr:colOff>
      <xdr:row>39</xdr:row>
      <xdr:rowOff>38100</xdr:rowOff>
    </xdr:from>
    <xdr:to>
      <xdr:col>3</xdr:col>
      <xdr:colOff>1943100</xdr:colOff>
      <xdr:row>44</xdr:row>
      <xdr:rowOff>142875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687B5DB-3496-46C2-9FC4-44EB6C18E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47624</xdr:colOff>
      <xdr:row>45</xdr:row>
      <xdr:rowOff>38100</xdr:rowOff>
    </xdr:from>
    <xdr:to>
      <xdr:col>3</xdr:col>
      <xdr:colOff>1924049</xdr:colOff>
      <xdr:row>50</xdr:row>
      <xdr:rowOff>180975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B969258-696E-4F01-9320-10B332EE0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28574</xdr:colOff>
      <xdr:row>51</xdr:row>
      <xdr:rowOff>47625</xdr:rowOff>
    </xdr:from>
    <xdr:to>
      <xdr:col>3</xdr:col>
      <xdr:colOff>1924050</xdr:colOff>
      <xdr:row>56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80E02A5-3FC7-4993-853D-B5CCBECA2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38100</xdr:colOff>
      <xdr:row>57</xdr:row>
      <xdr:rowOff>66674</xdr:rowOff>
    </xdr:from>
    <xdr:to>
      <xdr:col>3</xdr:col>
      <xdr:colOff>1933575</xdr:colOff>
      <xdr:row>62</xdr:row>
      <xdr:rowOff>114300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1298EFF-0665-4F54-80F5-9CC0834B2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28574</xdr:colOff>
      <xdr:row>63</xdr:row>
      <xdr:rowOff>66674</xdr:rowOff>
    </xdr:from>
    <xdr:to>
      <xdr:col>3</xdr:col>
      <xdr:colOff>1904999</xdr:colOff>
      <xdr:row>68</xdr:row>
      <xdr:rowOff>171449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534E5BC-AD71-4C20-BA91-8F5615992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19049</xdr:colOff>
      <xdr:row>69</xdr:row>
      <xdr:rowOff>47626</xdr:rowOff>
    </xdr:from>
    <xdr:to>
      <xdr:col>3</xdr:col>
      <xdr:colOff>1876425</xdr:colOff>
      <xdr:row>74</xdr:row>
      <xdr:rowOff>114301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E963467-BF84-43DE-8D82-D73DE7685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9524</xdr:colOff>
      <xdr:row>75</xdr:row>
      <xdr:rowOff>28576</xdr:rowOff>
    </xdr:from>
    <xdr:to>
      <xdr:col>3</xdr:col>
      <xdr:colOff>1857375</xdr:colOff>
      <xdr:row>80</xdr:row>
      <xdr:rowOff>180975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F5A6E63-B557-42F6-8989-97753317A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19050</xdr:colOff>
      <xdr:row>3</xdr:row>
      <xdr:rowOff>104775</xdr:rowOff>
    </xdr:from>
    <xdr:to>
      <xdr:col>2</xdr:col>
      <xdr:colOff>1914525</xdr:colOff>
      <xdr:row>8</xdr:row>
      <xdr:rowOff>123825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85B91FC-4B5F-44A6-B961-47E207E3A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9525</xdr:colOff>
      <xdr:row>9</xdr:row>
      <xdr:rowOff>28575</xdr:rowOff>
    </xdr:from>
    <xdr:to>
      <xdr:col>2</xdr:col>
      <xdr:colOff>1924050</xdr:colOff>
      <xdr:row>14</xdr:row>
      <xdr:rowOff>152400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9733A2B-C6DB-46D5-A61D-A7590B6C7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85725</xdr:colOff>
      <xdr:row>15</xdr:row>
      <xdr:rowOff>66675</xdr:rowOff>
    </xdr:from>
    <xdr:to>
      <xdr:col>3</xdr:col>
      <xdr:colOff>9525</xdr:colOff>
      <xdr:row>20</xdr:row>
      <xdr:rowOff>142875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30A6D4-C8EF-49E4-A963-1522C6B23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28575</xdr:colOff>
      <xdr:row>21</xdr:row>
      <xdr:rowOff>38100</xdr:rowOff>
    </xdr:from>
    <xdr:to>
      <xdr:col>2</xdr:col>
      <xdr:colOff>1905000</xdr:colOff>
      <xdr:row>26</xdr:row>
      <xdr:rowOff>180975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2C78C3C-114E-40FB-B032-6063DF783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28575</xdr:colOff>
      <xdr:row>27</xdr:row>
      <xdr:rowOff>47626</xdr:rowOff>
    </xdr:from>
    <xdr:to>
      <xdr:col>2</xdr:col>
      <xdr:colOff>1933575</xdr:colOff>
      <xdr:row>32</xdr:row>
      <xdr:rowOff>180976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79C0145-7CC0-43D9-938D-93AD0A44D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38099</xdr:colOff>
      <xdr:row>39</xdr:row>
      <xdr:rowOff>28575</xdr:rowOff>
    </xdr:from>
    <xdr:to>
      <xdr:col>2</xdr:col>
      <xdr:colOff>1924050</xdr:colOff>
      <xdr:row>44</xdr:row>
      <xdr:rowOff>180976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4E833C37-F113-4476-A774-84879C8EC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76200</xdr:colOff>
      <xdr:row>45</xdr:row>
      <xdr:rowOff>19050</xdr:rowOff>
    </xdr:from>
    <xdr:to>
      <xdr:col>2</xdr:col>
      <xdr:colOff>1943100</xdr:colOff>
      <xdr:row>50</xdr:row>
      <xdr:rowOff>161925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CDADA422-F835-4FA7-BF5E-F4196A3FB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47625</xdr:colOff>
      <xdr:row>51</xdr:row>
      <xdr:rowOff>19050</xdr:rowOff>
    </xdr:from>
    <xdr:to>
      <xdr:col>2</xdr:col>
      <xdr:colOff>1924050</xdr:colOff>
      <xdr:row>56</xdr:row>
      <xdr:rowOff>180975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EF94BBC-7D8A-4E14-B659-1D173664D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28575</xdr:colOff>
      <xdr:row>57</xdr:row>
      <xdr:rowOff>57150</xdr:rowOff>
    </xdr:from>
    <xdr:to>
      <xdr:col>2</xdr:col>
      <xdr:colOff>1905001</xdr:colOff>
      <xdr:row>62</xdr:row>
      <xdr:rowOff>114301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645AC0A-A0A4-4162-BBFA-142545256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38099</xdr:colOff>
      <xdr:row>63</xdr:row>
      <xdr:rowOff>28574</xdr:rowOff>
    </xdr:from>
    <xdr:to>
      <xdr:col>2</xdr:col>
      <xdr:colOff>1933574</xdr:colOff>
      <xdr:row>68</xdr:row>
      <xdr:rowOff>161925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080B3EE-6808-4A8A-92E9-227DACACF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57150</xdr:colOff>
      <xdr:row>69</xdr:row>
      <xdr:rowOff>57149</xdr:rowOff>
    </xdr:from>
    <xdr:to>
      <xdr:col>2</xdr:col>
      <xdr:colOff>1914525</xdr:colOff>
      <xdr:row>74</xdr:row>
      <xdr:rowOff>142875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2567AF3-CCB6-4758-8C9B-1EBFEB186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38100</xdr:colOff>
      <xdr:row>75</xdr:row>
      <xdr:rowOff>28574</xdr:rowOff>
    </xdr:from>
    <xdr:to>
      <xdr:col>2</xdr:col>
      <xdr:colOff>1905000</xdr:colOff>
      <xdr:row>80</xdr:row>
      <xdr:rowOff>180975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36031E7-AB8B-45E3-83DC-E884EF81A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nc-sa/4.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reativecommons.org/licenses/by-nc-sa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6DB8-F42A-415C-81AD-4DD6C1AD8475}">
  <dimension ref="A1:AL96"/>
  <sheetViews>
    <sheetView tabSelected="1" workbookViewId="0"/>
  </sheetViews>
  <sheetFormatPr defaultRowHeight="14.4" x14ac:dyDescent="0.3"/>
  <cols>
    <col min="1" max="1" width="26.109375" customWidth="1"/>
    <col min="2" max="2" width="8.109375" customWidth="1"/>
    <col min="3" max="3" width="29.33203125" customWidth="1"/>
    <col min="4" max="4" width="30.88671875" customWidth="1"/>
    <col min="5" max="5" width="17" customWidth="1"/>
    <col min="6" max="6" width="9" customWidth="1"/>
    <col min="7" max="7" width="3.44140625" customWidth="1"/>
    <col min="8" max="8" width="18.109375" customWidth="1"/>
    <col min="9" max="9" width="11.33203125" customWidth="1"/>
    <col min="13" max="13" width="11.6640625" customWidth="1"/>
    <col min="19" max="19" width="4.109375" customWidth="1"/>
    <col min="22" max="22" width="3.33203125" customWidth="1"/>
  </cols>
  <sheetData>
    <row r="1" spans="1:38" ht="21" customHeight="1" x14ac:dyDescent="0.4">
      <c r="A1" s="1" t="s">
        <v>0</v>
      </c>
      <c r="B1" s="1"/>
      <c r="C1" s="1"/>
      <c r="D1" s="1"/>
      <c r="E1" s="1"/>
      <c r="F1" s="1" t="s">
        <v>1</v>
      </c>
      <c r="H1" s="1"/>
      <c r="I1" s="1"/>
      <c r="J1" s="1"/>
      <c r="K1" s="1"/>
      <c r="L1" s="2"/>
      <c r="M1" s="1"/>
      <c r="N1" s="1" t="s">
        <v>1</v>
      </c>
      <c r="O1" s="1"/>
      <c r="Q1" s="1"/>
      <c r="R1" s="1"/>
      <c r="T1" s="1"/>
      <c r="U1" s="1"/>
    </row>
    <row r="2" spans="1:38" ht="15" customHeight="1" x14ac:dyDescent="0.35">
      <c r="A2" t="s">
        <v>1</v>
      </c>
      <c r="F2" s="3"/>
      <c r="H2" s="3"/>
      <c r="I2" s="3"/>
      <c r="J2" s="3"/>
      <c r="K2" s="3"/>
      <c r="L2" s="4"/>
      <c r="M2" s="3"/>
      <c r="N2" s="3"/>
      <c r="O2" s="3"/>
      <c r="Q2" s="3"/>
      <c r="R2" s="3"/>
      <c r="T2" s="3"/>
      <c r="U2" s="3"/>
    </row>
    <row r="3" spans="1:38" s="6" customFormat="1" ht="59.25" customHeight="1" thickBot="1" x14ac:dyDescent="0.4">
      <c r="A3" s="5"/>
      <c r="B3" s="5"/>
      <c r="C3" s="128" t="s">
        <v>57</v>
      </c>
      <c r="D3" s="128" t="s">
        <v>61</v>
      </c>
      <c r="E3" s="186"/>
      <c r="F3" s="186"/>
      <c r="I3" s="125" t="s">
        <v>2</v>
      </c>
      <c r="J3" s="184" t="s">
        <v>3</v>
      </c>
      <c r="K3" s="187"/>
      <c r="L3" s="130"/>
      <c r="M3" s="184" t="s">
        <v>4</v>
      </c>
      <c r="N3" s="185"/>
      <c r="O3" s="185"/>
      <c r="P3" s="127"/>
      <c r="Q3" s="188" t="s">
        <v>3</v>
      </c>
      <c r="R3" s="189"/>
      <c r="S3" s="189"/>
      <c r="T3" s="189"/>
      <c r="U3" s="189"/>
      <c r="V3" s="127"/>
      <c r="W3" s="184" t="s">
        <v>4</v>
      </c>
      <c r="X3" s="185"/>
      <c r="Y3" s="185"/>
      <c r="Z3" s="126"/>
    </row>
    <row r="4" spans="1:38" ht="82.5" customHeight="1" thickBot="1" x14ac:dyDescent="0.4">
      <c r="A4" s="98" t="s">
        <v>5</v>
      </c>
      <c r="B4" s="98"/>
      <c r="C4" s="103"/>
      <c r="D4" s="103"/>
      <c r="E4" s="98"/>
      <c r="F4" s="100" t="s">
        <v>6</v>
      </c>
      <c r="G4" s="101"/>
      <c r="H4" s="102"/>
      <c r="I4" s="9" t="s">
        <v>7</v>
      </c>
      <c r="J4" s="96" t="s">
        <v>8</v>
      </c>
      <c r="K4" s="156" t="s">
        <v>9</v>
      </c>
      <c r="L4" s="157" t="s">
        <v>10</v>
      </c>
      <c r="M4" s="13" t="s">
        <v>11</v>
      </c>
      <c r="N4" s="13" t="s">
        <v>12</v>
      </c>
      <c r="O4" s="13" t="s">
        <v>13</v>
      </c>
      <c r="P4" s="14" t="s">
        <v>14</v>
      </c>
      <c r="Q4" s="16" t="s">
        <v>15</v>
      </c>
      <c r="R4" s="17" t="s">
        <v>16</v>
      </c>
      <c r="S4" s="17"/>
      <c r="T4" s="17" t="s">
        <v>17</v>
      </c>
      <c r="U4" s="17" t="s">
        <v>18</v>
      </c>
      <c r="W4" s="18" t="s">
        <v>11</v>
      </c>
      <c r="X4" s="19" t="s">
        <v>12</v>
      </c>
      <c r="Y4" s="19" t="s">
        <v>13</v>
      </c>
      <c r="Z4" s="139" t="s">
        <v>19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x14ac:dyDescent="0.3">
      <c r="C5" s="104"/>
      <c r="D5" s="104"/>
      <c r="H5" t="s">
        <v>20</v>
      </c>
      <c r="I5" s="21">
        <f>SUM(I6:I9)</f>
        <v>1056</v>
      </c>
      <c r="J5" s="129">
        <f>R5/Q5</f>
        <v>0.33806818181818182</v>
      </c>
      <c r="K5" s="131">
        <f>(U5/T5)-J5</f>
        <v>1.3590585954330048E-2</v>
      </c>
      <c r="L5" s="134">
        <f>U5/T5</f>
        <v>0.35165876777251187</v>
      </c>
      <c r="M5" s="23">
        <f>W5/T5</f>
        <v>0.32037914691943126</v>
      </c>
      <c r="N5" s="23">
        <f>X5/T5</f>
        <v>1.4218009478672985E-2</v>
      </c>
      <c r="O5" s="23">
        <f>Y5/T5</f>
        <v>0.31374407582938391</v>
      </c>
      <c r="P5" s="25">
        <f>Z5/T5</f>
        <v>0.64834123222748818</v>
      </c>
      <c r="Q5" s="27">
        <f>SUM(Q6:Q9)</f>
        <v>1056</v>
      </c>
      <c r="R5" s="28">
        <f>SUM(R6:R9)</f>
        <v>357</v>
      </c>
      <c r="S5" s="29"/>
      <c r="T5" s="28">
        <f>SUM(T6:T9)</f>
        <v>1055</v>
      </c>
      <c r="U5" s="28">
        <f>SUM(U6:U9)</f>
        <v>371</v>
      </c>
      <c r="V5" s="30"/>
      <c r="W5" s="28">
        <f t="shared" ref="W5:Z5" si="0">SUM(W6:W9)</f>
        <v>338</v>
      </c>
      <c r="X5" s="28">
        <f t="shared" si="0"/>
        <v>15</v>
      </c>
      <c r="Y5" s="28">
        <f t="shared" si="0"/>
        <v>331</v>
      </c>
      <c r="Z5" s="116">
        <f t="shared" si="0"/>
        <v>684</v>
      </c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3">
      <c r="A6" s="31" t="s">
        <v>22</v>
      </c>
      <c r="B6" s="89">
        <v>0.40246212121212122</v>
      </c>
      <c r="C6" s="110"/>
      <c r="D6" s="105"/>
      <c r="E6" s="32" t="s">
        <v>21</v>
      </c>
      <c r="F6" s="33">
        <f>L5</f>
        <v>0.35165876777251187</v>
      </c>
      <c r="H6" s="31" t="s">
        <v>22</v>
      </c>
      <c r="I6" s="35">
        <f>Q6</f>
        <v>425</v>
      </c>
      <c r="J6" s="24">
        <f>R6/Q6</f>
        <v>0.31294117647058822</v>
      </c>
      <c r="K6" s="131">
        <f>(U6/T6)-J6</f>
        <v>1.1764705882352955E-2</v>
      </c>
      <c r="L6" s="134">
        <f t="shared" ref="L6:L9" si="1">U6/T6</f>
        <v>0.32470588235294118</v>
      </c>
      <c r="M6" s="23">
        <f>W6/T6</f>
        <v>0.35294117647058826</v>
      </c>
      <c r="N6" s="23">
        <f>X6/T6</f>
        <v>1.1764705882352941E-2</v>
      </c>
      <c r="O6" s="23">
        <f>Y6/T6</f>
        <v>0.31058823529411766</v>
      </c>
      <c r="P6" s="25">
        <f>Z6/T6</f>
        <v>0.67529411764705882</v>
      </c>
      <c r="Q6" s="37">
        <v>425</v>
      </c>
      <c r="R6" s="38">
        <v>133</v>
      </c>
      <c r="S6" s="38"/>
      <c r="T6" s="38">
        <v>425</v>
      </c>
      <c r="U6" s="38">
        <v>138</v>
      </c>
      <c r="V6" s="30"/>
      <c r="W6" s="39">
        <v>150</v>
      </c>
      <c r="X6" s="15">
        <v>5</v>
      </c>
      <c r="Y6" s="39">
        <v>132</v>
      </c>
      <c r="Z6" s="117">
        <v>287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3">
      <c r="A7" s="41" t="s">
        <v>23</v>
      </c>
      <c r="B7" s="90">
        <v>0.29924242424242425</v>
      </c>
      <c r="C7" s="111"/>
      <c r="D7" s="106"/>
      <c r="E7" s="177" t="s">
        <v>63</v>
      </c>
      <c r="F7" s="179">
        <f>M5</f>
        <v>0.32037914691943126</v>
      </c>
      <c r="H7" s="41" t="s">
        <v>23</v>
      </c>
      <c r="I7" s="35">
        <f>Q7</f>
        <v>316</v>
      </c>
      <c r="J7" s="24">
        <f>R7/Q7</f>
        <v>0.30063291139240506</v>
      </c>
      <c r="K7" s="131">
        <f>(U7/T7)-J7</f>
        <v>2.6351215591721933E-2</v>
      </c>
      <c r="L7" s="134">
        <f t="shared" si="1"/>
        <v>0.32698412698412699</v>
      </c>
      <c r="M7" s="23">
        <f>W7/T7</f>
        <v>0.22857142857142856</v>
      </c>
      <c r="N7" s="23">
        <f>X7/T7</f>
        <v>2.2222222222222223E-2</v>
      </c>
      <c r="O7" s="23">
        <f>Y7/T7</f>
        <v>0.42222222222222222</v>
      </c>
      <c r="P7" s="25">
        <f>Z7/T7</f>
        <v>0.67301587301587307</v>
      </c>
      <c r="Q7" s="37">
        <v>316</v>
      </c>
      <c r="R7" s="38">
        <v>95</v>
      </c>
      <c r="S7" s="38"/>
      <c r="T7" s="38">
        <v>315</v>
      </c>
      <c r="U7" s="38">
        <v>103</v>
      </c>
      <c r="V7" s="30"/>
      <c r="W7" s="40">
        <v>72</v>
      </c>
      <c r="X7" s="15">
        <v>7</v>
      </c>
      <c r="Y7" s="15">
        <v>133</v>
      </c>
      <c r="Z7" s="117">
        <v>212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3">
      <c r="A8" s="152" t="s">
        <v>59</v>
      </c>
      <c r="B8" s="91">
        <v>0.12878787878787878</v>
      </c>
      <c r="C8" s="112"/>
      <c r="D8" s="107"/>
      <c r="E8" s="43" t="s">
        <v>24</v>
      </c>
      <c r="F8" s="44">
        <f>N5</f>
        <v>1.4218009478672985E-2</v>
      </c>
      <c r="H8" s="152" t="s">
        <v>59</v>
      </c>
      <c r="I8" s="35">
        <f>Q8</f>
        <v>136</v>
      </c>
      <c r="J8" s="24">
        <f>R8/Q8</f>
        <v>0.41176470588235292</v>
      </c>
      <c r="K8" s="131">
        <f>(U8/T8)-J8</f>
        <v>7.3529411764706176E-3</v>
      </c>
      <c r="L8" s="134">
        <f t="shared" si="1"/>
        <v>0.41911764705882354</v>
      </c>
      <c r="M8" s="23">
        <f>W8/T8</f>
        <v>0.38970588235294118</v>
      </c>
      <c r="N8" s="23">
        <f>X8/T8</f>
        <v>0</v>
      </c>
      <c r="O8" s="23">
        <f>Y8/T8</f>
        <v>0.19117647058823528</v>
      </c>
      <c r="P8" s="23">
        <f>Z8/T8</f>
        <v>0.58088235294117652</v>
      </c>
      <c r="Q8" s="37">
        <v>136</v>
      </c>
      <c r="R8" s="38">
        <v>56</v>
      </c>
      <c r="S8" s="38"/>
      <c r="T8" s="38">
        <v>136</v>
      </c>
      <c r="U8" s="38">
        <v>57</v>
      </c>
      <c r="V8" s="30"/>
      <c r="W8" s="40">
        <v>53</v>
      </c>
      <c r="X8" s="15">
        <v>0</v>
      </c>
      <c r="Y8" s="15">
        <v>26</v>
      </c>
      <c r="Z8" s="117">
        <v>79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ht="15" thickBot="1" x14ac:dyDescent="0.35">
      <c r="A9" s="87" t="s">
        <v>60</v>
      </c>
      <c r="B9" s="92">
        <v>0.16950757575757575</v>
      </c>
      <c r="C9" s="113"/>
      <c r="D9" s="108"/>
      <c r="E9" s="46" t="s">
        <v>25</v>
      </c>
      <c r="F9" s="47">
        <f>O5</f>
        <v>0.31374407582938391</v>
      </c>
      <c r="G9" s="48"/>
      <c r="H9" s="174" t="s">
        <v>60</v>
      </c>
      <c r="I9" s="50">
        <f>Q9</f>
        <v>179</v>
      </c>
      <c r="J9" s="53">
        <f>R9/Q9</f>
        <v>0.40782122905027934</v>
      </c>
      <c r="K9" s="136">
        <f>(U9/T9)-J9</f>
        <v>0</v>
      </c>
      <c r="L9" s="137">
        <f t="shared" si="1"/>
        <v>0.40782122905027934</v>
      </c>
      <c r="M9" s="52">
        <f>W9/T9</f>
        <v>0.35195530726256985</v>
      </c>
      <c r="N9" s="52">
        <f>X9/T9</f>
        <v>1.6759776536312849E-2</v>
      </c>
      <c r="O9" s="52">
        <f>Y9/T9</f>
        <v>0.22346368715083798</v>
      </c>
      <c r="P9" s="52">
        <f>Z9/T9</f>
        <v>0.59217877094972071</v>
      </c>
      <c r="Q9" s="55">
        <v>179</v>
      </c>
      <c r="R9" s="56">
        <v>73</v>
      </c>
      <c r="S9" s="56"/>
      <c r="T9" s="56">
        <v>179</v>
      </c>
      <c r="U9" s="56">
        <v>73</v>
      </c>
      <c r="V9" s="57"/>
      <c r="W9" s="56">
        <v>63</v>
      </c>
      <c r="X9" s="20">
        <v>3</v>
      </c>
      <c r="Y9" s="20">
        <v>40</v>
      </c>
      <c r="Z9" s="119">
        <v>106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ht="61.5" customHeight="1" thickTop="1" x14ac:dyDescent="0.35">
      <c r="A10" s="7" t="s">
        <v>26</v>
      </c>
      <c r="B10" s="7"/>
      <c r="C10" s="109"/>
      <c r="D10" s="109"/>
      <c r="E10" s="7"/>
      <c r="F10" s="8" t="s">
        <v>27</v>
      </c>
      <c r="H10" s="3"/>
      <c r="I10" s="58"/>
      <c r="J10" s="58"/>
      <c r="K10" s="132"/>
      <c r="L10" s="135"/>
      <c r="M10" s="59"/>
      <c r="N10" s="59"/>
      <c r="O10" s="59"/>
      <c r="Q10" s="26"/>
      <c r="R10" s="29"/>
      <c r="S10" s="29"/>
      <c r="T10" s="29"/>
      <c r="U10" s="29"/>
      <c r="V10" s="30"/>
      <c r="W10" s="15"/>
      <c r="X10" s="15"/>
      <c r="Y10" s="15"/>
      <c r="Z10" s="118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3.5" customHeight="1" x14ac:dyDescent="0.3">
      <c r="C11" s="104"/>
      <c r="D11" s="104"/>
      <c r="F11" s="8"/>
      <c r="H11" t="s">
        <v>20</v>
      </c>
      <c r="I11" s="27">
        <f>SUM(I12:I15)</f>
        <v>1461</v>
      </c>
      <c r="J11" s="24">
        <f>R11/Q11</f>
        <v>0.18138261464750172</v>
      </c>
      <c r="K11" s="131">
        <f>(U11/T11)-J11</f>
        <v>2.3956194387405871E-2</v>
      </c>
      <c r="L11" s="134">
        <f>U11/T11</f>
        <v>0.20533880903490759</v>
      </c>
      <c r="M11" s="23">
        <f>W11/T11</f>
        <v>6.2286105407255307E-2</v>
      </c>
      <c r="N11" s="23">
        <f>X11/T11</f>
        <v>0.13826146475017112</v>
      </c>
      <c r="O11" s="23">
        <f>Y11/T11</f>
        <v>0.59411362080766594</v>
      </c>
      <c r="P11" s="25">
        <f>Z11/T11</f>
        <v>0.79466119096509236</v>
      </c>
      <c r="Q11" s="27">
        <f>SUM(Q12:Q15)</f>
        <v>1461</v>
      </c>
      <c r="R11" s="28">
        <f>SUM(R12:R15)</f>
        <v>265</v>
      </c>
      <c r="S11" s="29"/>
      <c r="T11" s="28">
        <f>SUM(T12:T15)</f>
        <v>1461</v>
      </c>
      <c r="U11" s="28">
        <f>SUM(U12:U15)</f>
        <v>300</v>
      </c>
      <c r="V11" s="30"/>
      <c r="W11" s="28">
        <f>SUM(W12:W15)</f>
        <v>91</v>
      </c>
      <c r="X11" s="28">
        <f>SUM(X12:X15)</f>
        <v>202</v>
      </c>
      <c r="Y11" s="28">
        <f>SUM(Y12:Y15)</f>
        <v>868</v>
      </c>
      <c r="Z11" s="116">
        <f>SUM(Z12:Z15)</f>
        <v>1161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3">
      <c r="A12" s="31" t="s">
        <v>22</v>
      </c>
      <c r="B12" s="89">
        <v>0.21560574948665298</v>
      </c>
      <c r="C12" s="110"/>
      <c r="D12" s="105"/>
      <c r="E12" s="32" t="s">
        <v>21</v>
      </c>
      <c r="F12" s="33">
        <f>L11</f>
        <v>0.20533880903490759</v>
      </c>
      <c r="H12" s="31" t="s">
        <v>22</v>
      </c>
      <c r="I12" s="35">
        <f>Q12</f>
        <v>315</v>
      </c>
      <c r="J12" s="24">
        <f>R12/Q12</f>
        <v>0.26666666666666666</v>
      </c>
      <c r="K12" s="131">
        <f>(U12/T12)-J12</f>
        <v>9.5238095238095455E-3</v>
      </c>
      <c r="L12" s="134">
        <f t="shared" ref="L12:L15" si="2">U12/T12</f>
        <v>0.27619047619047621</v>
      </c>
      <c r="M12" s="23">
        <f>W12/T12</f>
        <v>8.2539682539682538E-2</v>
      </c>
      <c r="N12" s="23">
        <f>X12/T12</f>
        <v>9.5238095238095247E-3</v>
      </c>
      <c r="O12" s="23">
        <f>Y12/T12</f>
        <v>0.63174603174603172</v>
      </c>
      <c r="P12" s="25">
        <f>Z12/T12</f>
        <v>0.72380952380952379</v>
      </c>
      <c r="Q12" s="26">
        <v>315</v>
      </c>
      <c r="R12" s="29">
        <v>84</v>
      </c>
      <c r="S12" s="29"/>
      <c r="T12" s="29">
        <v>315</v>
      </c>
      <c r="U12" s="29">
        <v>87</v>
      </c>
      <c r="V12" s="30"/>
      <c r="W12" s="40">
        <v>26</v>
      </c>
      <c r="X12" s="15">
        <v>3</v>
      </c>
      <c r="Y12" s="15">
        <v>199</v>
      </c>
      <c r="Z12" s="118">
        <v>228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4.25" customHeight="1" x14ac:dyDescent="0.3">
      <c r="A13" s="41" t="s">
        <v>23</v>
      </c>
      <c r="B13" s="90">
        <v>0.34154688569472963</v>
      </c>
      <c r="C13" s="111"/>
      <c r="D13" s="106"/>
      <c r="E13" s="177" t="s">
        <v>63</v>
      </c>
      <c r="F13" s="179">
        <f>M11</f>
        <v>6.2286105407255307E-2</v>
      </c>
      <c r="H13" s="41" t="s">
        <v>23</v>
      </c>
      <c r="I13" s="35">
        <f t="shared" ref="I13:I15" si="3">Q13</f>
        <v>499</v>
      </c>
      <c r="J13" s="24">
        <f>R13/Q13</f>
        <v>4.0080160320641279E-3</v>
      </c>
      <c r="K13" s="131">
        <f>(U13/T13)-J13</f>
        <v>4.8096192384769539E-2</v>
      </c>
      <c r="L13" s="134">
        <f t="shared" si="2"/>
        <v>5.2104208416833664E-2</v>
      </c>
      <c r="M13" s="23">
        <f>W13/T13</f>
        <v>2.004008016032064E-2</v>
      </c>
      <c r="N13" s="23">
        <f>X13/T13</f>
        <v>0.38276553106212424</v>
      </c>
      <c r="O13" s="23">
        <f>Y13/T13</f>
        <v>0.54509018036072143</v>
      </c>
      <c r="P13" s="25">
        <f>Z13/T13</f>
        <v>0.94789579158316628</v>
      </c>
      <c r="Q13" s="26">
        <v>499</v>
      </c>
      <c r="R13" s="29">
        <v>2</v>
      </c>
      <c r="S13" s="29"/>
      <c r="T13" s="29">
        <v>499</v>
      </c>
      <c r="U13" s="29">
        <v>26</v>
      </c>
      <c r="V13" s="30"/>
      <c r="W13" s="40">
        <v>10</v>
      </c>
      <c r="X13" s="15">
        <v>191</v>
      </c>
      <c r="Y13" s="15">
        <v>272</v>
      </c>
      <c r="Z13" s="118">
        <v>473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ht="14.25" customHeight="1" x14ac:dyDescent="0.3">
      <c r="A14" s="152" t="s">
        <v>59</v>
      </c>
      <c r="B14" s="91">
        <v>0.17522245037645448</v>
      </c>
      <c r="C14" s="112"/>
      <c r="D14" s="107"/>
      <c r="E14" s="60" t="s">
        <v>24</v>
      </c>
      <c r="F14" s="61">
        <f>N11</f>
        <v>0.13826146475017112</v>
      </c>
      <c r="G14" s="72"/>
      <c r="H14" s="152" t="s">
        <v>59</v>
      </c>
      <c r="I14" s="35">
        <f t="shared" si="3"/>
        <v>256</v>
      </c>
      <c r="J14" s="24">
        <f>R14/Q14</f>
        <v>0.39453125</v>
      </c>
      <c r="K14" s="131">
        <f>(U14/T14)-J14</f>
        <v>7.8125E-3</v>
      </c>
      <c r="L14" s="134">
        <f t="shared" si="2"/>
        <v>0.40234375</v>
      </c>
      <c r="M14" s="23">
        <f>W14/T14</f>
        <v>9.375E-2</v>
      </c>
      <c r="N14" s="23">
        <f>X14/T14</f>
        <v>1.5625E-2</v>
      </c>
      <c r="O14" s="23">
        <f>Y14/T14</f>
        <v>0.48828125</v>
      </c>
      <c r="P14" s="23">
        <f>Z14/T14</f>
        <v>0.59765625</v>
      </c>
      <c r="Q14" s="26">
        <v>256</v>
      </c>
      <c r="R14" s="29">
        <v>101</v>
      </c>
      <c r="S14" s="29"/>
      <c r="T14" s="29">
        <v>256</v>
      </c>
      <c r="U14" s="29">
        <v>103</v>
      </c>
      <c r="V14" s="30"/>
      <c r="W14" s="40">
        <v>24</v>
      </c>
      <c r="X14" s="15">
        <v>4</v>
      </c>
      <c r="Y14" s="15">
        <v>125</v>
      </c>
      <c r="Z14" s="118">
        <v>153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ht="15.75" customHeight="1" thickBot="1" x14ac:dyDescent="0.35">
      <c r="A15" s="87" t="s">
        <v>60</v>
      </c>
      <c r="B15" s="92">
        <v>0.26762491444216291</v>
      </c>
      <c r="C15" s="113"/>
      <c r="D15" s="108"/>
      <c r="E15" s="62" t="s">
        <v>25</v>
      </c>
      <c r="F15" s="63">
        <f>O11</f>
        <v>0.59411362080766594</v>
      </c>
      <c r="G15" s="48"/>
      <c r="H15" s="174" t="s">
        <v>60</v>
      </c>
      <c r="I15" s="140">
        <f t="shared" si="3"/>
        <v>391</v>
      </c>
      <c r="J15" s="53">
        <f>R15/Q15</f>
        <v>0.19948849104859334</v>
      </c>
      <c r="K15" s="136">
        <f>(U15/T15)-J15</f>
        <v>1.5345268542199503E-2</v>
      </c>
      <c r="L15" s="137">
        <f t="shared" si="2"/>
        <v>0.21483375959079284</v>
      </c>
      <c r="M15" s="52">
        <f>W15/T15</f>
        <v>7.9283887468030695E-2</v>
      </c>
      <c r="N15" s="52">
        <f>X15/T15</f>
        <v>1.0230179028132993E-2</v>
      </c>
      <c r="O15" s="52">
        <f>Y15/T15</f>
        <v>0.69565217391304346</v>
      </c>
      <c r="P15" s="52">
        <f>Z15/T15</f>
        <v>0.78516624040920713</v>
      </c>
      <c r="Q15" s="54">
        <v>391</v>
      </c>
      <c r="R15" s="20">
        <v>78</v>
      </c>
      <c r="S15" s="20"/>
      <c r="T15" s="20">
        <v>391</v>
      </c>
      <c r="U15" s="20">
        <v>84</v>
      </c>
      <c r="V15" s="57"/>
      <c r="W15" s="56">
        <v>31</v>
      </c>
      <c r="X15" s="20">
        <v>4</v>
      </c>
      <c r="Y15" s="20">
        <v>272</v>
      </c>
      <c r="Z15" s="115">
        <v>307</v>
      </c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ht="69" customHeight="1" thickTop="1" x14ac:dyDescent="0.35">
      <c r="A16" s="7" t="s">
        <v>28</v>
      </c>
      <c r="B16" s="7"/>
      <c r="C16" s="109"/>
      <c r="D16" s="109"/>
      <c r="E16" s="141"/>
      <c r="F16" s="142" t="s">
        <v>29</v>
      </c>
      <c r="G16" s="143"/>
      <c r="H16" s="64"/>
      <c r="I16" s="149"/>
      <c r="J16" s="59"/>
      <c r="K16" s="132"/>
      <c r="L16" s="135"/>
      <c r="M16" s="59"/>
      <c r="N16" s="59"/>
      <c r="O16" s="59"/>
      <c r="Q16" s="37"/>
      <c r="R16" s="38"/>
      <c r="S16" s="29"/>
      <c r="T16" s="29"/>
      <c r="U16" s="29"/>
      <c r="V16" s="30"/>
      <c r="W16" s="15"/>
      <c r="X16" s="15"/>
      <c r="Y16" s="15"/>
      <c r="Z16" s="118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3">
      <c r="C17" s="104"/>
      <c r="D17" s="104"/>
      <c r="E17" s="144"/>
      <c r="F17" s="145"/>
      <c r="G17" s="72"/>
      <c r="H17" s="72" t="s">
        <v>20</v>
      </c>
      <c r="I17" s="153">
        <f>SUM(I18:I21)</f>
        <v>250</v>
      </c>
      <c r="J17" s="34">
        <f>R17/Q17</f>
        <v>0.22222222222222221</v>
      </c>
      <c r="K17" s="133">
        <f>(U17/T17)-J17</f>
        <v>0</v>
      </c>
      <c r="L17" s="134">
        <f>U17/T17</f>
        <v>0.22222222222222221</v>
      </c>
      <c r="M17" s="23">
        <f>W17/T17</f>
        <v>0.48559670781893005</v>
      </c>
      <c r="N17" s="23">
        <f>X17/T17</f>
        <v>4.11522633744856E-3</v>
      </c>
      <c r="O17" s="23">
        <f>Y17/T17</f>
        <v>0.2880658436213992</v>
      </c>
      <c r="P17" s="25">
        <f>Z17/T17</f>
        <v>0.77777777777777779</v>
      </c>
      <c r="Q17" s="27">
        <f>SUM(Q18:Q21)</f>
        <v>243</v>
      </c>
      <c r="R17" s="28">
        <f>SUM(R18:R21)</f>
        <v>54</v>
      </c>
      <c r="S17" s="29"/>
      <c r="T17" s="28">
        <f>SUM(T18:T21)</f>
        <v>243</v>
      </c>
      <c r="U17" s="28">
        <f>SUM(U18:U21)</f>
        <v>54</v>
      </c>
      <c r="V17" s="30"/>
      <c r="W17" s="28">
        <f>SUM(W18:W21)</f>
        <v>118</v>
      </c>
      <c r="X17" s="28">
        <f>SUM(X18:X21)</f>
        <v>1</v>
      </c>
      <c r="Y17" s="28">
        <f>SUM(Y18:Y21)</f>
        <v>70</v>
      </c>
      <c r="Z17" s="116">
        <f>SUM(Z18:Z21)</f>
        <v>189</v>
      </c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3">
      <c r="A18" s="31" t="s">
        <v>22</v>
      </c>
      <c r="B18" s="89">
        <v>0.6</v>
      </c>
      <c r="C18" s="110"/>
      <c r="D18" s="105"/>
      <c r="E18" s="146" t="s">
        <v>21</v>
      </c>
      <c r="F18" s="33">
        <f>L17</f>
        <v>0.22222222222222221</v>
      </c>
      <c r="G18" s="72"/>
      <c r="H18" s="150" t="s">
        <v>22</v>
      </c>
      <c r="I18" s="154">
        <f>ROUND(Q18,-1)</f>
        <v>150</v>
      </c>
      <c r="J18" s="34">
        <f>R18/Q18</f>
        <v>0.22758620689655173</v>
      </c>
      <c r="K18" s="133">
        <f>(U18/T18)-J18</f>
        <v>0</v>
      </c>
      <c r="L18" s="134">
        <f t="shared" ref="L18:L21" si="4">U18/T18</f>
        <v>0.22758620689655173</v>
      </c>
      <c r="M18" s="23">
        <f>W18/T18</f>
        <v>0.53103448275862064</v>
      </c>
      <c r="N18" s="23">
        <f>X18/T18</f>
        <v>6.8965517241379309E-3</v>
      </c>
      <c r="O18" s="23">
        <f>Y18/T18</f>
        <v>0.23448275862068965</v>
      </c>
      <c r="P18" s="25">
        <f>Z18/T18</f>
        <v>0.77241379310344827</v>
      </c>
      <c r="Q18" s="26">
        <v>145</v>
      </c>
      <c r="R18" s="29">
        <v>33</v>
      </c>
      <c r="S18" s="29"/>
      <c r="T18" s="38">
        <v>145</v>
      </c>
      <c r="U18" s="38">
        <v>33</v>
      </c>
      <c r="V18" s="30"/>
      <c r="W18" s="15">
        <v>77</v>
      </c>
      <c r="X18" s="40">
        <v>1</v>
      </c>
      <c r="Y18" s="40">
        <v>34</v>
      </c>
      <c r="Z18" s="117">
        <v>112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3">
      <c r="A19" s="41" t="s">
        <v>23</v>
      </c>
      <c r="B19" s="90">
        <v>0.16</v>
      </c>
      <c r="C19" s="111"/>
      <c r="D19" s="106"/>
      <c r="E19" s="177" t="s">
        <v>63</v>
      </c>
      <c r="F19" s="179">
        <f>M17</f>
        <v>0.48559670781893005</v>
      </c>
      <c r="G19" s="72"/>
      <c r="H19" s="151" t="s">
        <v>23</v>
      </c>
      <c r="I19" s="154">
        <f>ROUND(Q19,-1)</f>
        <v>40</v>
      </c>
      <c r="J19" s="34">
        <f>R19/Q19</f>
        <v>0.17142857142857143</v>
      </c>
      <c r="K19" s="133">
        <f>(U19/T19)-J19</f>
        <v>0</v>
      </c>
      <c r="L19" s="134">
        <f t="shared" si="4"/>
        <v>0.17142857142857143</v>
      </c>
      <c r="M19" s="23">
        <f>W19/T19</f>
        <v>0.25714285714285712</v>
      </c>
      <c r="N19" s="23">
        <f>X19/T19</f>
        <v>0</v>
      </c>
      <c r="O19" s="23">
        <f>Y19/T19</f>
        <v>0.5714285714285714</v>
      </c>
      <c r="P19" s="25">
        <f>Z19/T19</f>
        <v>0.82857142857142863</v>
      </c>
      <c r="Q19" s="26">
        <v>35</v>
      </c>
      <c r="R19" s="29">
        <v>6</v>
      </c>
      <c r="S19" s="29"/>
      <c r="T19" s="38">
        <v>35</v>
      </c>
      <c r="U19" s="38">
        <v>6</v>
      </c>
      <c r="V19" s="30"/>
      <c r="W19" s="15">
        <v>9</v>
      </c>
      <c r="X19" s="40">
        <v>0</v>
      </c>
      <c r="Y19" s="40">
        <v>20</v>
      </c>
      <c r="Z19" s="117">
        <v>29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3">
      <c r="A20" s="152" t="s">
        <v>59</v>
      </c>
      <c r="B20" s="91">
        <v>0.16</v>
      </c>
      <c r="C20" s="112"/>
      <c r="D20" s="107"/>
      <c r="E20" s="147" t="s">
        <v>24</v>
      </c>
      <c r="F20" s="61">
        <f>N17</f>
        <v>4.11522633744856E-3</v>
      </c>
      <c r="G20" s="72"/>
      <c r="H20" s="152" t="s">
        <v>59</v>
      </c>
      <c r="I20" s="154">
        <f>ROUND(Q20,-1)</f>
        <v>40</v>
      </c>
      <c r="J20" s="34">
        <f>R20/Q20</f>
        <v>0.375</v>
      </c>
      <c r="K20" s="133">
        <f>(U20/T20)-J20</f>
        <v>0</v>
      </c>
      <c r="L20" s="134">
        <f t="shared" si="4"/>
        <v>0.375</v>
      </c>
      <c r="M20" s="23">
        <f>W20/T20</f>
        <v>0.42499999999999999</v>
      </c>
      <c r="N20" s="23">
        <f>X20/T20</f>
        <v>0</v>
      </c>
      <c r="O20" s="23">
        <f>Y20/T20</f>
        <v>0.2</v>
      </c>
      <c r="P20" s="23">
        <f>Z20/T20</f>
        <v>0.625</v>
      </c>
      <c r="Q20" s="26">
        <v>40</v>
      </c>
      <c r="R20" s="29">
        <v>15</v>
      </c>
      <c r="S20" s="29"/>
      <c r="T20" s="38">
        <v>40</v>
      </c>
      <c r="U20" s="38">
        <v>15</v>
      </c>
      <c r="V20" s="30"/>
      <c r="W20" s="15">
        <v>17</v>
      </c>
      <c r="X20" s="40">
        <v>0</v>
      </c>
      <c r="Y20" s="40">
        <v>8</v>
      </c>
      <c r="Z20" s="117">
        <v>25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ht="15" thickBot="1" x14ac:dyDescent="0.35">
      <c r="A21" s="87" t="s">
        <v>60</v>
      </c>
      <c r="B21" s="92">
        <v>0.08</v>
      </c>
      <c r="C21" s="113"/>
      <c r="D21" s="108"/>
      <c r="E21" s="148" t="s">
        <v>25</v>
      </c>
      <c r="F21" s="63">
        <f>O17</f>
        <v>0.2880658436213992</v>
      </c>
      <c r="G21" s="48"/>
      <c r="H21" s="174" t="s">
        <v>60</v>
      </c>
      <c r="I21" s="155">
        <f>ROUND(Q21,-1)</f>
        <v>20</v>
      </c>
      <c r="J21" s="49">
        <f>R21/Q21</f>
        <v>0</v>
      </c>
      <c r="K21" s="138">
        <f>(U21/T21)-J21</f>
        <v>0</v>
      </c>
      <c r="L21" s="137">
        <f t="shared" si="4"/>
        <v>0</v>
      </c>
      <c r="M21" s="52">
        <f>W21/T21</f>
        <v>0.65217391304347827</v>
      </c>
      <c r="N21" s="52">
        <f>X21/T21</f>
        <v>0</v>
      </c>
      <c r="O21" s="52">
        <f>Y21/T21</f>
        <v>0.34782608695652173</v>
      </c>
      <c r="P21" s="52">
        <f>Z21/T21</f>
        <v>1</v>
      </c>
      <c r="Q21" s="54">
        <v>23</v>
      </c>
      <c r="R21" s="20">
        <v>0</v>
      </c>
      <c r="S21" s="20"/>
      <c r="T21" s="56">
        <v>23</v>
      </c>
      <c r="U21" s="56">
        <v>0</v>
      </c>
      <c r="V21" s="57"/>
      <c r="W21" s="20">
        <v>15</v>
      </c>
      <c r="X21" s="56">
        <v>0</v>
      </c>
      <c r="Y21" s="56">
        <v>8</v>
      </c>
      <c r="Z21" s="119">
        <v>23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ht="62.25" customHeight="1" thickTop="1" x14ac:dyDescent="0.35">
      <c r="A22" s="7" t="s">
        <v>30</v>
      </c>
      <c r="B22" s="7"/>
      <c r="C22" s="109"/>
      <c r="D22" s="109"/>
      <c r="E22" s="7"/>
      <c r="F22" s="67" t="s">
        <v>27</v>
      </c>
      <c r="H22" s="3"/>
      <c r="I22" s="58"/>
      <c r="J22" s="58"/>
      <c r="K22" s="132"/>
      <c r="L22" s="135"/>
      <c r="M22" s="59"/>
      <c r="N22" s="59"/>
      <c r="O22" s="59"/>
      <c r="Q22" s="26"/>
      <c r="R22" s="29"/>
      <c r="S22" s="29"/>
      <c r="T22" s="29"/>
      <c r="U22" s="29"/>
      <c r="V22" s="30"/>
      <c r="W22" s="15"/>
      <c r="X22" s="15"/>
      <c r="Y22" s="15"/>
      <c r="Z22" s="118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3">
      <c r="C23" s="104"/>
      <c r="D23" s="104"/>
      <c r="E23" s="71"/>
      <c r="F23" s="67"/>
      <c r="H23" t="s">
        <v>20</v>
      </c>
      <c r="I23" s="27">
        <f>SUM(I24:I27)</f>
        <v>1792</v>
      </c>
      <c r="J23" s="24">
        <f>R23/Q23</f>
        <v>0.1875</v>
      </c>
      <c r="K23" s="131">
        <f>(U23/T23)-J23</f>
        <v>1.0044642857142849E-2</v>
      </c>
      <c r="L23" s="134">
        <f>U23/T23</f>
        <v>0.19754464285714285</v>
      </c>
      <c r="M23" s="23">
        <f>W23/T23</f>
        <v>0.39229910714285715</v>
      </c>
      <c r="N23" s="23">
        <f>X23/T23</f>
        <v>2.34375E-2</v>
      </c>
      <c r="O23" s="23">
        <f>Y23/T23</f>
        <v>0.38671875</v>
      </c>
      <c r="P23" s="25">
        <f>Z23/T23</f>
        <v>0.8024553571428571</v>
      </c>
      <c r="Q23" s="27">
        <f>SUM(Q24:Q27)</f>
        <v>1792</v>
      </c>
      <c r="R23" s="28">
        <f>SUM(R24:R27)</f>
        <v>336</v>
      </c>
      <c r="S23" s="29"/>
      <c r="T23" s="28">
        <f>SUM(T24:T27)</f>
        <v>1792</v>
      </c>
      <c r="U23" s="28">
        <f>SUM(U24:U27)</f>
        <v>354</v>
      </c>
      <c r="V23" s="30"/>
      <c r="W23" s="28">
        <f>SUM(W24:W27)</f>
        <v>703</v>
      </c>
      <c r="X23" s="28">
        <f>SUM(X24:X27)</f>
        <v>42</v>
      </c>
      <c r="Y23" s="28">
        <f>SUM(Y24:Y27)</f>
        <v>693</v>
      </c>
      <c r="Z23" s="116">
        <f>SUM(Z24:Z27)</f>
        <v>1438</v>
      </c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3">
      <c r="A24" s="31" t="s">
        <v>22</v>
      </c>
      <c r="B24" s="89">
        <v>0.26283482142857145</v>
      </c>
      <c r="C24" s="110"/>
      <c r="D24" s="105"/>
      <c r="E24" s="32" t="s">
        <v>21</v>
      </c>
      <c r="F24" s="33">
        <f>L23</f>
        <v>0.19754464285714285</v>
      </c>
      <c r="H24" s="31" t="s">
        <v>22</v>
      </c>
      <c r="I24" s="35">
        <f>Q24</f>
        <v>471</v>
      </c>
      <c r="J24" s="24">
        <f>R24/Q24</f>
        <v>0.29087048832271761</v>
      </c>
      <c r="K24" s="131">
        <f>(U24/T24)-J24</f>
        <v>1.0615711252653925E-2</v>
      </c>
      <c r="L24" s="134">
        <f t="shared" ref="L24:L27" si="5">U24/T24</f>
        <v>0.30148619957537154</v>
      </c>
      <c r="M24" s="23">
        <f>W24/T24</f>
        <v>0.38853503184713378</v>
      </c>
      <c r="N24" s="23">
        <f>X24/T24</f>
        <v>2.3354564755838639E-2</v>
      </c>
      <c r="O24" s="23">
        <f>Y24/T24</f>
        <v>0.28662420382165604</v>
      </c>
      <c r="P24" s="25">
        <f>Z24/T24</f>
        <v>0.69851380042462841</v>
      </c>
      <c r="Q24" s="37">
        <v>471</v>
      </c>
      <c r="R24" s="38">
        <v>137</v>
      </c>
      <c r="S24" s="29"/>
      <c r="T24" s="38">
        <v>471</v>
      </c>
      <c r="U24" s="38">
        <v>142</v>
      </c>
      <c r="V24" s="30"/>
      <c r="W24" s="40">
        <v>183</v>
      </c>
      <c r="X24" s="40">
        <v>11</v>
      </c>
      <c r="Y24" s="40">
        <v>135</v>
      </c>
      <c r="Z24" s="117">
        <v>329</v>
      </c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3">
      <c r="A25" s="41" t="s">
        <v>23</v>
      </c>
      <c r="B25" s="90">
        <v>0.5256696428571429</v>
      </c>
      <c r="C25" s="111"/>
      <c r="D25" s="106"/>
      <c r="E25" s="177" t="s">
        <v>63</v>
      </c>
      <c r="F25" s="179">
        <f>M23</f>
        <v>0.39229910714285715</v>
      </c>
      <c r="H25" s="41" t="s">
        <v>23</v>
      </c>
      <c r="I25" s="35">
        <f t="shared" ref="I25:I27" si="6">Q25</f>
        <v>942</v>
      </c>
      <c r="J25" s="24">
        <f>R25/Q25</f>
        <v>0.1178343949044586</v>
      </c>
      <c r="K25" s="131">
        <f>(U25/T25)-J25</f>
        <v>8.4925690021231404E-3</v>
      </c>
      <c r="L25" s="134">
        <f t="shared" si="5"/>
        <v>0.12632696390658174</v>
      </c>
      <c r="M25" s="23">
        <f>W25/T25</f>
        <v>0.38110403397027603</v>
      </c>
      <c r="N25" s="23">
        <f>X25/T25</f>
        <v>3.2908704883227176E-2</v>
      </c>
      <c r="O25" s="23">
        <f>Y25/T25</f>
        <v>0.45966029723991508</v>
      </c>
      <c r="P25" s="25">
        <f>Z25/T25</f>
        <v>0.87367303609341829</v>
      </c>
      <c r="Q25" s="37">
        <v>942</v>
      </c>
      <c r="R25" s="38">
        <v>111</v>
      </c>
      <c r="S25" s="29"/>
      <c r="T25" s="38">
        <v>942</v>
      </c>
      <c r="U25" s="38">
        <v>119</v>
      </c>
      <c r="V25" s="30"/>
      <c r="W25" s="40">
        <v>359</v>
      </c>
      <c r="X25" s="40">
        <v>31</v>
      </c>
      <c r="Y25" s="40">
        <v>433</v>
      </c>
      <c r="Z25" s="117">
        <v>823</v>
      </c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3">
      <c r="A26" s="152" t="s">
        <v>59</v>
      </c>
      <c r="B26" s="91">
        <v>8.203125E-2</v>
      </c>
      <c r="C26" s="112"/>
      <c r="D26" s="107"/>
      <c r="E26" s="60" t="s">
        <v>24</v>
      </c>
      <c r="F26" s="61">
        <f>N23</f>
        <v>2.34375E-2</v>
      </c>
      <c r="G26" s="72"/>
      <c r="H26" s="152" t="s">
        <v>59</v>
      </c>
      <c r="I26" s="35">
        <f t="shared" si="6"/>
        <v>147</v>
      </c>
      <c r="J26" s="24">
        <f>R26/Q26</f>
        <v>0.34693877551020408</v>
      </c>
      <c r="K26" s="131">
        <f>(U26/T26)-J26</f>
        <v>6.8027210884353817E-3</v>
      </c>
      <c r="L26" s="134">
        <f t="shared" si="5"/>
        <v>0.35374149659863946</v>
      </c>
      <c r="M26" s="23">
        <f>W26/T26</f>
        <v>0.38775510204081631</v>
      </c>
      <c r="N26" s="23">
        <f>X26/T26</f>
        <v>0</v>
      </c>
      <c r="O26" s="23">
        <f>Y26/T26</f>
        <v>0.25850340136054423</v>
      </c>
      <c r="P26" s="23">
        <f>Z26/T26</f>
        <v>0.6462585034013606</v>
      </c>
      <c r="Q26" s="37">
        <v>147</v>
      </c>
      <c r="R26" s="38">
        <v>51</v>
      </c>
      <c r="S26" s="29"/>
      <c r="T26" s="38">
        <v>147</v>
      </c>
      <c r="U26" s="38">
        <v>52</v>
      </c>
      <c r="V26" s="30"/>
      <c r="W26" s="40">
        <v>57</v>
      </c>
      <c r="X26" s="40">
        <v>0</v>
      </c>
      <c r="Y26" s="40">
        <v>38</v>
      </c>
      <c r="Z26" s="117">
        <v>95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ht="15" thickBot="1" x14ac:dyDescent="0.35">
      <c r="A27" s="87" t="s">
        <v>60</v>
      </c>
      <c r="B27" s="92">
        <v>0.12946428571428573</v>
      </c>
      <c r="C27" s="113"/>
      <c r="D27" s="108"/>
      <c r="E27" s="62" t="s">
        <v>25</v>
      </c>
      <c r="F27" s="63">
        <f>O23</f>
        <v>0.38671875</v>
      </c>
      <c r="G27" s="48"/>
      <c r="H27" s="174" t="s">
        <v>60</v>
      </c>
      <c r="I27" s="50">
        <f t="shared" si="6"/>
        <v>232</v>
      </c>
      <c r="J27" s="53">
        <f>R27/Q27</f>
        <v>0.15948275862068967</v>
      </c>
      <c r="K27" s="136">
        <f>(U27/T27)-J27</f>
        <v>1.7241379310344807E-2</v>
      </c>
      <c r="L27" s="137">
        <f t="shared" si="5"/>
        <v>0.17672413793103448</v>
      </c>
      <c r="M27" s="52">
        <f>W27/T27</f>
        <v>0.44827586206896552</v>
      </c>
      <c r="N27" s="52">
        <f>X27/T27</f>
        <v>0</v>
      </c>
      <c r="O27" s="52">
        <f>Y27/T27</f>
        <v>0.375</v>
      </c>
      <c r="P27" s="52">
        <f>Z27/T27</f>
        <v>0.82327586206896552</v>
      </c>
      <c r="Q27" s="55">
        <v>232</v>
      </c>
      <c r="R27" s="56">
        <v>37</v>
      </c>
      <c r="S27" s="20"/>
      <c r="T27" s="56">
        <v>232</v>
      </c>
      <c r="U27" s="56">
        <v>41</v>
      </c>
      <c r="V27" s="57"/>
      <c r="W27" s="56">
        <v>104</v>
      </c>
      <c r="X27" s="56">
        <v>0</v>
      </c>
      <c r="Y27" s="56">
        <v>87</v>
      </c>
      <c r="Z27" s="119">
        <v>191</v>
      </c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ht="61.5" customHeight="1" thickTop="1" x14ac:dyDescent="0.35">
      <c r="A28" s="7" t="s">
        <v>31</v>
      </c>
      <c r="B28" s="7"/>
      <c r="C28" s="109"/>
      <c r="D28" s="109"/>
      <c r="E28" s="7"/>
      <c r="F28" s="67" t="s">
        <v>27</v>
      </c>
      <c r="H28" s="3"/>
      <c r="I28" s="58"/>
      <c r="J28" s="58"/>
      <c r="K28" s="132"/>
      <c r="L28" s="135"/>
      <c r="M28" s="59"/>
      <c r="N28" s="59"/>
      <c r="O28" s="59"/>
      <c r="Q28" s="26"/>
      <c r="R28" s="29"/>
      <c r="S28" s="29"/>
      <c r="T28" s="29"/>
      <c r="U28" s="29"/>
      <c r="V28" s="30"/>
      <c r="W28" s="15"/>
      <c r="X28" s="15"/>
      <c r="Y28" s="15"/>
      <c r="Z28" s="118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x14ac:dyDescent="0.3">
      <c r="C29" s="104"/>
      <c r="D29" s="104"/>
      <c r="E29" s="71"/>
      <c r="F29" s="67"/>
      <c r="H29" t="s">
        <v>20</v>
      </c>
      <c r="I29" s="27">
        <f>SUM(I30:I33)</f>
        <v>2066</v>
      </c>
      <c r="J29" s="24">
        <f>R29/Q29</f>
        <v>0.2037754114230397</v>
      </c>
      <c r="K29" s="131">
        <f>(U29/T29)-J29</f>
        <v>1.1616650532429801E-2</v>
      </c>
      <c r="L29" s="134">
        <f>U29/T29</f>
        <v>0.2153920619554695</v>
      </c>
      <c r="M29" s="23">
        <f>W29/T29</f>
        <v>0.45885769603097776</v>
      </c>
      <c r="N29" s="23">
        <f>X29/T29</f>
        <v>1.2584704743465635E-2</v>
      </c>
      <c r="O29" s="23">
        <f>Y29/T29</f>
        <v>0.31316553727008711</v>
      </c>
      <c r="P29" s="25">
        <f>Z29/T29</f>
        <v>0.78460793804453044</v>
      </c>
      <c r="Q29" s="27">
        <f>SUM(Q30:Q33)</f>
        <v>2066</v>
      </c>
      <c r="R29" s="28">
        <f>SUM(R30:R33)</f>
        <v>421</v>
      </c>
      <c r="S29" s="29"/>
      <c r="T29" s="28">
        <f>SUM(T30:T33)</f>
        <v>2066</v>
      </c>
      <c r="U29" s="28">
        <f>SUM(U30:U33)</f>
        <v>445</v>
      </c>
      <c r="V29" s="30"/>
      <c r="W29" s="28">
        <f>SUM(W30:W33)</f>
        <v>948</v>
      </c>
      <c r="X29" s="28">
        <f>SUM(X30:X33)</f>
        <v>26</v>
      </c>
      <c r="Y29" s="28">
        <f>SUM(Y30:Y33)</f>
        <v>647</v>
      </c>
      <c r="Z29" s="116">
        <f>SUM(Z30:Z33)</f>
        <v>1621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3">
      <c r="A30" s="31" t="s">
        <v>22</v>
      </c>
      <c r="B30" s="89">
        <v>0.21684414327202323</v>
      </c>
      <c r="C30" s="110"/>
      <c r="D30" s="105"/>
      <c r="E30" s="32" t="s">
        <v>21</v>
      </c>
      <c r="F30" s="33">
        <f>L29</f>
        <v>0.2153920619554695</v>
      </c>
      <c r="H30" s="31" t="s">
        <v>22</v>
      </c>
      <c r="I30" s="35">
        <f>Q30</f>
        <v>448</v>
      </c>
      <c r="J30" s="24">
        <f>R30/Q30</f>
        <v>0.19196428571428573</v>
      </c>
      <c r="K30" s="131">
        <f>(U30/T30)-J30</f>
        <v>1.7857142857142849E-2</v>
      </c>
      <c r="L30" s="134">
        <f t="shared" ref="L30:L33" si="7">U30/T30</f>
        <v>0.20982142857142858</v>
      </c>
      <c r="M30" s="23">
        <f>W30/T30</f>
        <v>0.4732142857142857</v>
      </c>
      <c r="N30" s="23">
        <f>X30/T30</f>
        <v>1.3392857142857142E-2</v>
      </c>
      <c r="O30" s="23">
        <f>Y30/T30</f>
        <v>0.30357142857142855</v>
      </c>
      <c r="P30" s="25">
        <f>Z30/T30</f>
        <v>0.7901785714285714</v>
      </c>
      <c r="Q30" s="37">
        <v>448</v>
      </c>
      <c r="R30" s="38">
        <v>86</v>
      </c>
      <c r="S30" s="29"/>
      <c r="T30" s="38">
        <v>448</v>
      </c>
      <c r="U30" s="38">
        <v>94</v>
      </c>
      <c r="V30" s="30"/>
      <c r="W30" s="40">
        <v>212</v>
      </c>
      <c r="X30" s="40">
        <v>6</v>
      </c>
      <c r="Y30" s="40">
        <v>136</v>
      </c>
      <c r="Z30" s="117">
        <v>354</v>
      </c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3">
      <c r="A31" s="41" t="s">
        <v>23</v>
      </c>
      <c r="B31" s="90">
        <v>0.36544046466602131</v>
      </c>
      <c r="C31" s="111"/>
      <c r="D31" s="106"/>
      <c r="E31" s="177" t="s">
        <v>63</v>
      </c>
      <c r="F31" s="179">
        <f>M29</f>
        <v>0.45885769603097776</v>
      </c>
      <c r="H31" s="41" t="s">
        <v>23</v>
      </c>
      <c r="I31" s="35">
        <f t="shared" ref="I31:I33" si="8">Q31</f>
        <v>755</v>
      </c>
      <c r="J31" s="24">
        <f>R31/Q31</f>
        <v>0.15099337748344371</v>
      </c>
      <c r="K31" s="131">
        <f>(U31/T31)-J31</f>
        <v>1.1920529801324492E-2</v>
      </c>
      <c r="L31" s="134">
        <f t="shared" si="7"/>
        <v>0.16291390728476821</v>
      </c>
      <c r="M31" s="23">
        <f>W31/T31</f>
        <v>0.36158940397350992</v>
      </c>
      <c r="N31" s="23">
        <f>X31/T31</f>
        <v>1.9867549668874173E-2</v>
      </c>
      <c r="O31" s="23">
        <f>Y31/T31</f>
        <v>0.45562913907284769</v>
      </c>
      <c r="P31" s="25">
        <f>Z31/T31</f>
        <v>0.83708609271523182</v>
      </c>
      <c r="Q31" s="37">
        <v>755</v>
      </c>
      <c r="R31" s="38">
        <v>114</v>
      </c>
      <c r="S31" s="29"/>
      <c r="T31" s="38">
        <v>755</v>
      </c>
      <c r="U31" s="38">
        <v>123</v>
      </c>
      <c r="V31" s="30"/>
      <c r="W31" s="40">
        <v>273</v>
      </c>
      <c r="X31" s="40">
        <v>15</v>
      </c>
      <c r="Y31" s="40">
        <v>344</v>
      </c>
      <c r="Z31" s="117">
        <v>632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3">
      <c r="A32" s="152" t="s">
        <v>59</v>
      </c>
      <c r="B32" s="91">
        <v>0.13455953533397871</v>
      </c>
      <c r="C32" s="112"/>
      <c r="D32" s="107"/>
      <c r="E32" s="60" t="s">
        <v>24</v>
      </c>
      <c r="F32" s="61">
        <f>N29</f>
        <v>1.2584704743465635E-2</v>
      </c>
      <c r="H32" s="152" t="s">
        <v>59</v>
      </c>
      <c r="I32" s="35">
        <f t="shared" si="8"/>
        <v>278</v>
      </c>
      <c r="J32" s="24">
        <f>R32/Q32</f>
        <v>0.4460431654676259</v>
      </c>
      <c r="K32" s="131">
        <f>(U32/T32)-J32</f>
        <v>0</v>
      </c>
      <c r="L32" s="134">
        <f t="shared" si="7"/>
        <v>0.4460431654676259</v>
      </c>
      <c r="M32" s="23">
        <f>W32/T32</f>
        <v>0.45323741007194246</v>
      </c>
      <c r="N32" s="23">
        <f>X32/T32</f>
        <v>0</v>
      </c>
      <c r="O32" s="23">
        <f>Y32/T32</f>
        <v>0.10071942446043165</v>
      </c>
      <c r="P32" s="23">
        <f>Z32/T32</f>
        <v>0.5539568345323741</v>
      </c>
      <c r="Q32" s="37">
        <v>278</v>
      </c>
      <c r="R32" s="38">
        <v>124</v>
      </c>
      <c r="S32" s="29"/>
      <c r="T32" s="38">
        <v>278</v>
      </c>
      <c r="U32" s="38">
        <v>124</v>
      </c>
      <c r="V32" s="30"/>
      <c r="W32" s="40">
        <v>126</v>
      </c>
      <c r="X32" s="40">
        <v>0</v>
      </c>
      <c r="Y32" s="40">
        <v>28</v>
      </c>
      <c r="Z32" s="117">
        <v>154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5" thickBot="1" x14ac:dyDescent="0.35">
      <c r="A33" s="87" t="s">
        <v>60</v>
      </c>
      <c r="B33" s="92">
        <v>0.28315585672797677</v>
      </c>
      <c r="C33" s="113"/>
      <c r="D33" s="108"/>
      <c r="E33" s="62" t="s">
        <v>25</v>
      </c>
      <c r="F33" s="63">
        <f>O29</f>
        <v>0.31316553727008711</v>
      </c>
      <c r="G33" s="48"/>
      <c r="H33" s="174" t="s">
        <v>60</v>
      </c>
      <c r="I33" s="50">
        <f t="shared" si="8"/>
        <v>585</v>
      </c>
      <c r="J33" s="53">
        <f>R33/Q33</f>
        <v>0.16581196581196581</v>
      </c>
      <c r="K33" s="136">
        <f>(U33/T33)-J33</f>
        <v>1.1965811965811979E-2</v>
      </c>
      <c r="L33" s="137">
        <f t="shared" si="7"/>
        <v>0.17777777777777778</v>
      </c>
      <c r="M33" s="52">
        <f>W33/T33</f>
        <v>0.57606837606837602</v>
      </c>
      <c r="N33" s="52">
        <f>X33/T33</f>
        <v>8.5470085470085479E-3</v>
      </c>
      <c r="O33" s="52">
        <f>Y33/T33</f>
        <v>0.2376068376068376</v>
      </c>
      <c r="P33" s="52">
        <f>Z33/T33</f>
        <v>0.82222222222222219</v>
      </c>
      <c r="Q33" s="55">
        <v>585</v>
      </c>
      <c r="R33" s="56">
        <v>97</v>
      </c>
      <c r="S33" s="20"/>
      <c r="T33" s="56">
        <v>585</v>
      </c>
      <c r="U33" s="56">
        <v>104</v>
      </c>
      <c r="V33" s="57"/>
      <c r="W33" s="56">
        <v>337</v>
      </c>
      <c r="X33" s="56">
        <v>5</v>
      </c>
      <c r="Y33" s="56">
        <v>139</v>
      </c>
      <c r="Z33" s="119">
        <v>481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77.25" customHeight="1" thickTop="1" x14ac:dyDescent="0.35">
      <c r="A34" s="7" t="s">
        <v>32</v>
      </c>
      <c r="B34" s="7"/>
      <c r="C34" s="109"/>
      <c r="D34" s="109"/>
      <c r="E34" s="7"/>
      <c r="F34" s="67" t="s">
        <v>27</v>
      </c>
      <c r="H34" s="3"/>
      <c r="I34" s="58"/>
      <c r="J34" s="58"/>
      <c r="K34" s="132"/>
      <c r="L34" s="135"/>
      <c r="M34" s="59"/>
      <c r="N34" s="59"/>
      <c r="O34" s="59"/>
      <c r="Q34" s="26"/>
      <c r="R34" s="29"/>
      <c r="S34" s="29"/>
      <c r="T34" s="29"/>
      <c r="U34" s="29"/>
      <c r="V34" s="30"/>
      <c r="W34" s="15"/>
      <c r="X34" s="15"/>
      <c r="Y34" s="15"/>
      <c r="Z34" s="118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x14ac:dyDescent="0.3">
      <c r="C35" s="104"/>
      <c r="D35" s="104"/>
      <c r="E35" s="71"/>
      <c r="F35" s="67"/>
      <c r="H35" t="s">
        <v>20</v>
      </c>
      <c r="I35" s="27">
        <f>SUM(I36:I39)</f>
        <v>5194</v>
      </c>
      <c r="J35" s="24">
        <f>R35/Q35</f>
        <v>0.29360800924143243</v>
      </c>
      <c r="K35" s="131">
        <f>(U35/T35)-J35</f>
        <v>3.0804774740084695E-2</v>
      </c>
      <c r="L35" s="134">
        <f>U35/T35</f>
        <v>0.32441278398151713</v>
      </c>
      <c r="M35" s="23">
        <f>W35/T35</f>
        <v>0.30130920292645358</v>
      </c>
      <c r="N35" s="23">
        <f>X35/T35</f>
        <v>2.849441663457836E-2</v>
      </c>
      <c r="O35" s="23">
        <f>Y35/T35</f>
        <v>0.34578359645745088</v>
      </c>
      <c r="P35" s="25">
        <f>Z35/T35</f>
        <v>0.67558721601848282</v>
      </c>
      <c r="Q35" s="27">
        <f>SUM(Q36:Q39)</f>
        <v>5194</v>
      </c>
      <c r="R35" s="28">
        <f>SUM(R36:R39)</f>
        <v>1525</v>
      </c>
      <c r="S35" s="29"/>
      <c r="T35" s="28">
        <f>SUM(T36:T39)</f>
        <v>5194</v>
      </c>
      <c r="U35" s="28">
        <f>SUM(U36:U39)</f>
        <v>1685</v>
      </c>
      <c r="V35" s="30"/>
      <c r="W35" s="28">
        <f>SUM(W36:W39)</f>
        <v>1565</v>
      </c>
      <c r="X35" s="28">
        <f>SUM(X36:X39)</f>
        <v>148</v>
      </c>
      <c r="Y35" s="28">
        <f>SUM(Y36:Y39)</f>
        <v>1796</v>
      </c>
      <c r="Z35" s="116">
        <f>SUM(Z36:Z39)</f>
        <v>3509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x14ac:dyDescent="0.3">
      <c r="A36" s="31" t="s">
        <v>22</v>
      </c>
      <c r="B36" s="89">
        <v>0.26819407008086255</v>
      </c>
      <c r="C36" s="110"/>
      <c r="D36" s="105"/>
      <c r="E36" s="32" t="s">
        <v>21</v>
      </c>
      <c r="F36" s="33">
        <f>L35</f>
        <v>0.32441278398151713</v>
      </c>
      <c r="H36" s="31" t="s">
        <v>22</v>
      </c>
      <c r="I36" s="35">
        <f>Q36</f>
        <v>1393</v>
      </c>
      <c r="J36" s="24">
        <f>R36/Q36</f>
        <v>0.33094041636755206</v>
      </c>
      <c r="K36" s="131">
        <f>(U36/T36)-J36</f>
        <v>3.5893754486719276E-2</v>
      </c>
      <c r="L36" s="134">
        <f t="shared" ref="L36:L39" si="9">U36/T36</f>
        <v>0.36683417085427134</v>
      </c>
      <c r="M36" s="23">
        <f>W36/T36</f>
        <v>0.31586503948312994</v>
      </c>
      <c r="N36" s="23">
        <f>X36/T36</f>
        <v>2.7279253409906678E-2</v>
      </c>
      <c r="O36" s="23">
        <f>Y36/T36</f>
        <v>0.29002153625269206</v>
      </c>
      <c r="P36" s="25">
        <f>Z36/T36</f>
        <v>0.63316582914572861</v>
      </c>
      <c r="Q36" s="37">
        <v>1393</v>
      </c>
      <c r="R36" s="38">
        <v>461</v>
      </c>
      <c r="S36" s="29"/>
      <c r="T36" s="38">
        <v>1393</v>
      </c>
      <c r="U36" s="38">
        <v>511</v>
      </c>
      <c r="V36" s="30"/>
      <c r="W36" s="40">
        <v>440</v>
      </c>
      <c r="X36" s="40">
        <v>38</v>
      </c>
      <c r="Y36" s="40">
        <v>404</v>
      </c>
      <c r="Z36" s="117">
        <v>882</v>
      </c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x14ac:dyDescent="0.3">
      <c r="A37" s="41" t="s">
        <v>23</v>
      </c>
      <c r="B37" s="90">
        <v>0.3763958413554101</v>
      </c>
      <c r="C37" s="111"/>
      <c r="D37" s="106"/>
      <c r="E37" s="177" t="s">
        <v>63</v>
      </c>
      <c r="F37" s="179">
        <f>M35</f>
        <v>0.30130920292645358</v>
      </c>
      <c r="H37" s="41" t="s">
        <v>23</v>
      </c>
      <c r="I37" s="35">
        <f t="shared" ref="I37:I39" si="10">Q37</f>
        <v>1955</v>
      </c>
      <c r="J37" s="24">
        <f>R37/Q37</f>
        <v>0.25166240409207163</v>
      </c>
      <c r="K37" s="131">
        <f>(U37/T37)-J37</f>
        <v>3.3248081841432187E-2</v>
      </c>
      <c r="L37" s="134">
        <f t="shared" si="9"/>
        <v>0.28491048593350382</v>
      </c>
      <c r="M37" s="23">
        <f>W37/T37</f>
        <v>0.22148337595907927</v>
      </c>
      <c r="N37" s="23">
        <f>X37/T37</f>
        <v>4.0920716112531973E-2</v>
      </c>
      <c r="O37" s="23">
        <f>Y37/T37</f>
        <v>0.45268542199488493</v>
      </c>
      <c r="P37" s="25">
        <f>Z37/T37</f>
        <v>0.71508951406649612</v>
      </c>
      <c r="Q37" s="37">
        <v>1955</v>
      </c>
      <c r="R37" s="38">
        <v>492</v>
      </c>
      <c r="S37" s="29"/>
      <c r="T37" s="38">
        <v>1955</v>
      </c>
      <c r="U37" s="38">
        <v>557</v>
      </c>
      <c r="V37" s="30"/>
      <c r="W37" s="40">
        <v>433</v>
      </c>
      <c r="X37" s="40">
        <v>80</v>
      </c>
      <c r="Y37" s="40">
        <v>885</v>
      </c>
      <c r="Z37" s="117">
        <v>1398</v>
      </c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x14ac:dyDescent="0.3">
      <c r="A38" s="152" t="s">
        <v>59</v>
      </c>
      <c r="B38" s="91">
        <v>0.13862148633038121</v>
      </c>
      <c r="C38" s="112"/>
      <c r="D38" s="107"/>
      <c r="E38" s="60" t="s">
        <v>24</v>
      </c>
      <c r="F38" s="61">
        <f>N35</f>
        <v>2.849441663457836E-2</v>
      </c>
      <c r="H38" s="152" t="s">
        <v>59</v>
      </c>
      <c r="I38" s="35">
        <f t="shared" si="10"/>
        <v>720</v>
      </c>
      <c r="J38" s="24">
        <f>R38/Q38</f>
        <v>0.33750000000000002</v>
      </c>
      <c r="K38" s="131">
        <f>(U38/T38)-J38</f>
        <v>1.9444444444444431E-2</v>
      </c>
      <c r="L38" s="134">
        <f t="shared" si="9"/>
        <v>0.35694444444444445</v>
      </c>
      <c r="M38" s="23">
        <f>W38/T38</f>
        <v>0.44166666666666665</v>
      </c>
      <c r="N38" s="23">
        <f>X38/T38</f>
        <v>2.5000000000000001E-2</v>
      </c>
      <c r="O38" s="23">
        <f>Y38/T38</f>
        <v>0.1763888888888889</v>
      </c>
      <c r="P38" s="23">
        <f>Z38/T38</f>
        <v>0.6430555555555556</v>
      </c>
      <c r="Q38" s="37">
        <v>720</v>
      </c>
      <c r="R38" s="38">
        <v>243</v>
      </c>
      <c r="S38" s="29"/>
      <c r="T38" s="38">
        <v>720</v>
      </c>
      <c r="U38" s="38">
        <v>257</v>
      </c>
      <c r="V38" s="30"/>
      <c r="W38" s="40">
        <v>318</v>
      </c>
      <c r="X38" s="40">
        <v>18</v>
      </c>
      <c r="Y38" s="40">
        <v>127</v>
      </c>
      <c r="Z38" s="117">
        <v>463</v>
      </c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5" thickBot="1" x14ac:dyDescent="0.35">
      <c r="A39" s="87" t="s">
        <v>60</v>
      </c>
      <c r="B39" s="92">
        <v>0.21678860223334617</v>
      </c>
      <c r="C39" s="113"/>
      <c r="D39" s="108"/>
      <c r="E39" s="62" t="s">
        <v>25</v>
      </c>
      <c r="F39" s="63">
        <f>O35</f>
        <v>0.34578359645745088</v>
      </c>
      <c r="G39" s="48"/>
      <c r="H39" s="174" t="s">
        <v>60</v>
      </c>
      <c r="I39" s="50">
        <f t="shared" si="10"/>
        <v>1126</v>
      </c>
      <c r="J39" s="53">
        <f>R39/Q39</f>
        <v>0.29218472468916518</v>
      </c>
      <c r="K39" s="136">
        <f>(U39/T39)-J39</f>
        <v>2.7531083481349916E-2</v>
      </c>
      <c r="L39" s="137">
        <f t="shared" si="9"/>
        <v>0.31971580817051509</v>
      </c>
      <c r="M39" s="52">
        <f>W39/T39</f>
        <v>0.3321492007104796</v>
      </c>
      <c r="N39" s="52">
        <f>X39/T39</f>
        <v>1.0657193605683837E-2</v>
      </c>
      <c r="O39" s="52">
        <f>Y39/T39</f>
        <v>0.33747779751332146</v>
      </c>
      <c r="P39" s="52">
        <f>Z39/T39</f>
        <v>0.68028419182948485</v>
      </c>
      <c r="Q39" s="55">
        <v>1126</v>
      </c>
      <c r="R39" s="56">
        <v>329</v>
      </c>
      <c r="S39" s="20"/>
      <c r="T39" s="56">
        <v>1126</v>
      </c>
      <c r="U39" s="56">
        <v>360</v>
      </c>
      <c r="V39" s="57"/>
      <c r="W39" s="56">
        <v>374</v>
      </c>
      <c r="X39" s="56">
        <v>12</v>
      </c>
      <c r="Y39" s="56">
        <v>380</v>
      </c>
      <c r="Z39" s="119">
        <v>766</v>
      </c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ht="58.5" customHeight="1" thickTop="1" x14ac:dyDescent="0.35">
      <c r="A40" s="7" t="s">
        <v>33</v>
      </c>
      <c r="B40" s="7"/>
      <c r="C40" s="109"/>
      <c r="D40" s="109"/>
      <c r="E40" s="7"/>
      <c r="F40" s="67" t="s">
        <v>27</v>
      </c>
      <c r="H40" s="3"/>
      <c r="I40" s="58"/>
      <c r="J40" s="58"/>
      <c r="K40" s="132"/>
      <c r="L40" s="135"/>
      <c r="M40" s="59"/>
      <c r="N40" s="59"/>
      <c r="O40" s="59"/>
      <c r="Q40" s="26"/>
      <c r="R40" s="29"/>
      <c r="S40" s="29"/>
      <c r="T40" s="29"/>
      <c r="U40" s="29"/>
      <c r="V40" s="30"/>
      <c r="W40" s="15"/>
      <c r="X40" s="15"/>
      <c r="Y40" s="15"/>
      <c r="Z40" s="118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1:38" x14ac:dyDescent="0.3">
      <c r="C41" s="104"/>
      <c r="D41" s="104"/>
      <c r="E41" s="66"/>
      <c r="F41" s="67"/>
      <c r="H41" t="s">
        <v>20</v>
      </c>
      <c r="I41" s="27">
        <f>SUM(I42:I45)</f>
        <v>390</v>
      </c>
      <c r="J41" s="24">
        <f>R41/Q41</f>
        <v>0.39487179487179486</v>
      </c>
      <c r="K41" s="131">
        <f>(U41/T41)-J41</f>
        <v>7.6923076923077205E-3</v>
      </c>
      <c r="L41" s="134">
        <f>U41/T41</f>
        <v>0.40256410256410258</v>
      </c>
      <c r="M41" s="23">
        <f>W41/T41</f>
        <v>0.43076923076923079</v>
      </c>
      <c r="N41" s="23">
        <f>X41/T41</f>
        <v>7.6923076923076927E-3</v>
      </c>
      <c r="O41" s="23">
        <f>Y41/T41</f>
        <v>0.15897435897435896</v>
      </c>
      <c r="P41" s="25">
        <f>Z41/T41</f>
        <v>0.59743589743589742</v>
      </c>
      <c r="Q41" s="27">
        <f>SUM(Q42:Q45)</f>
        <v>390</v>
      </c>
      <c r="R41" s="28">
        <f>SUM(R42:R45)</f>
        <v>154</v>
      </c>
      <c r="S41" s="29"/>
      <c r="T41" s="28">
        <f>SUM(T42:T45)</f>
        <v>390</v>
      </c>
      <c r="U41" s="28">
        <f>SUM(U42:U45)</f>
        <v>157</v>
      </c>
      <c r="V41" s="30"/>
      <c r="W41" s="28">
        <f>SUM(W42:W45)</f>
        <v>168</v>
      </c>
      <c r="X41" s="28">
        <f>SUM(X42:X45)</f>
        <v>3</v>
      </c>
      <c r="Y41" s="28">
        <f>SUM(Y42:Y45)</f>
        <v>62</v>
      </c>
      <c r="Z41" s="116">
        <f>SUM(Z42:Z45)</f>
        <v>233</v>
      </c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1:38" x14ac:dyDescent="0.3">
      <c r="A42" s="31" t="s">
        <v>22</v>
      </c>
      <c r="B42" s="89">
        <v>0.63076923076923075</v>
      </c>
      <c r="C42" s="110"/>
      <c r="D42" s="105"/>
      <c r="E42" s="32" t="s">
        <v>21</v>
      </c>
      <c r="F42" s="33">
        <f>L41</f>
        <v>0.40256410256410258</v>
      </c>
      <c r="H42" s="31" t="s">
        <v>22</v>
      </c>
      <c r="I42" s="35">
        <f>Q42</f>
        <v>246</v>
      </c>
      <c r="J42" s="24">
        <f>R42/Q42</f>
        <v>0.44715447154471544</v>
      </c>
      <c r="K42" s="131">
        <f>(U42/T42)-J42</f>
        <v>8.1300813008129968E-3</v>
      </c>
      <c r="L42" s="134">
        <f t="shared" ref="L42:L45" si="11">U42/T42</f>
        <v>0.45528455284552843</v>
      </c>
      <c r="M42" s="23">
        <f>W42/T42</f>
        <v>0.49593495934959347</v>
      </c>
      <c r="N42" s="23">
        <f>X42/T42</f>
        <v>8.130081300813009E-3</v>
      </c>
      <c r="O42" s="23">
        <f>Y42/T42</f>
        <v>4.065040650406504E-2</v>
      </c>
      <c r="P42" s="25">
        <f>Z42/T42</f>
        <v>0.54471544715447151</v>
      </c>
      <c r="Q42" s="37">
        <v>246</v>
      </c>
      <c r="R42" s="38">
        <v>110</v>
      </c>
      <c r="S42" s="29"/>
      <c r="T42" s="38">
        <v>246</v>
      </c>
      <c r="U42" s="38">
        <v>112</v>
      </c>
      <c r="V42" s="30"/>
      <c r="W42" s="40">
        <v>122</v>
      </c>
      <c r="X42" s="40">
        <v>2</v>
      </c>
      <c r="Y42" s="40">
        <v>10</v>
      </c>
      <c r="Z42" s="117">
        <v>134</v>
      </c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 x14ac:dyDescent="0.3">
      <c r="A43" s="41" t="s">
        <v>23</v>
      </c>
      <c r="B43" s="90">
        <v>0.18717948717948718</v>
      </c>
      <c r="C43" s="111"/>
      <c r="D43" s="106"/>
      <c r="E43" s="177" t="s">
        <v>63</v>
      </c>
      <c r="F43" s="179">
        <f>M41</f>
        <v>0.43076923076923079</v>
      </c>
      <c r="H43" s="41" t="s">
        <v>23</v>
      </c>
      <c r="I43" s="35">
        <f t="shared" ref="I43:I45" si="12">Q43</f>
        <v>73</v>
      </c>
      <c r="J43" s="24">
        <f>R43/Q43</f>
        <v>0.23287671232876711</v>
      </c>
      <c r="K43" s="131">
        <f>(U43/T43)-J43</f>
        <v>1.3698630136986301E-2</v>
      </c>
      <c r="L43" s="134">
        <f t="shared" si="11"/>
        <v>0.24657534246575341</v>
      </c>
      <c r="M43" s="23">
        <f>W43/T43</f>
        <v>0.16438356164383561</v>
      </c>
      <c r="N43" s="23">
        <f>X43/T43</f>
        <v>1.3698630136986301E-2</v>
      </c>
      <c r="O43" s="23">
        <f>Y43/T43</f>
        <v>0.57534246575342463</v>
      </c>
      <c r="P43" s="25">
        <f>Z43/T43</f>
        <v>0.75342465753424659</v>
      </c>
      <c r="Q43" s="37">
        <v>73</v>
      </c>
      <c r="R43" s="38">
        <v>17</v>
      </c>
      <c r="S43" s="29"/>
      <c r="T43" s="38">
        <v>73</v>
      </c>
      <c r="U43" s="38">
        <v>18</v>
      </c>
      <c r="V43" s="30"/>
      <c r="W43" s="40">
        <v>12</v>
      </c>
      <c r="X43" s="40">
        <v>1</v>
      </c>
      <c r="Y43" s="40">
        <v>42</v>
      </c>
      <c r="Z43" s="117">
        <v>55</v>
      </c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 x14ac:dyDescent="0.3">
      <c r="A44" s="152" t="s">
        <v>59</v>
      </c>
      <c r="B44" s="91">
        <v>0.12051282051282051</v>
      </c>
      <c r="C44" s="112"/>
      <c r="D44" s="107"/>
      <c r="E44" s="60" t="s">
        <v>24</v>
      </c>
      <c r="F44" s="61">
        <f>N41</f>
        <v>7.6923076923076927E-3</v>
      </c>
      <c r="H44" s="152" t="s">
        <v>59</v>
      </c>
      <c r="I44" s="35">
        <f t="shared" si="12"/>
        <v>47</v>
      </c>
      <c r="J44" s="24">
        <f>R44/Q44</f>
        <v>0.42553191489361702</v>
      </c>
      <c r="K44" s="131">
        <f>(U44/T44)-J44</f>
        <v>0</v>
      </c>
      <c r="L44" s="134">
        <f t="shared" si="11"/>
        <v>0.42553191489361702</v>
      </c>
      <c r="M44" s="23">
        <f>W44/T44</f>
        <v>0.57446808510638303</v>
      </c>
      <c r="N44" s="23">
        <f>X44/T44</f>
        <v>0</v>
      </c>
      <c r="O44" s="23">
        <f>Y44/T44</f>
        <v>0</v>
      </c>
      <c r="P44" s="23">
        <f>Z44/T44</f>
        <v>0.57446808510638303</v>
      </c>
      <c r="Q44" s="37">
        <v>47</v>
      </c>
      <c r="R44" s="38">
        <v>20</v>
      </c>
      <c r="S44" s="29"/>
      <c r="T44" s="38">
        <v>47</v>
      </c>
      <c r="U44" s="38">
        <v>20</v>
      </c>
      <c r="V44" s="30"/>
      <c r="W44" s="40">
        <v>27</v>
      </c>
      <c r="X44" s="40">
        <v>0</v>
      </c>
      <c r="Y44" s="40">
        <v>0</v>
      </c>
      <c r="Z44" s="117">
        <v>27</v>
      </c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ht="15" thickBot="1" x14ac:dyDescent="0.35">
      <c r="A45" s="87" t="s">
        <v>60</v>
      </c>
      <c r="B45" s="92">
        <v>6.1538461538461542E-2</v>
      </c>
      <c r="C45" s="113"/>
      <c r="D45" s="108"/>
      <c r="E45" s="62" t="s">
        <v>25</v>
      </c>
      <c r="F45" s="63">
        <f>O41</f>
        <v>0.15897435897435896</v>
      </c>
      <c r="G45" s="48"/>
      <c r="H45" s="174" t="s">
        <v>60</v>
      </c>
      <c r="I45" s="50">
        <f t="shared" si="12"/>
        <v>24</v>
      </c>
      <c r="J45" s="53">
        <f>R45/Q45</f>
        <v>0.29166666666666669</v>
      </c>
      <c r="K45" s="136">
        <f>(U45/T45)-J45</f>
        <v>0</v>
      </c>
      <c r="L45" s="137">
        <f t="shared" si="11"/>
        <v>0.29166666666666669</v>
      </c>
      <c r="M45" s="52">
        <f>W45/T45</f>
        <v>0.29166666666666669</v>
      </c>
      <c r="N45" s="52">
        <f>X45/T45</f>
        <v>0</v>
      </c>
      <c r="O45" s="52">
        <f>Y45/T45</f>
        <v>0.41666666666666669</v>
      </c>
      <c r="P45" s="52">
        <f>Z45/T45</f>
        <v>0.70833333333333337</v>
      </c>
      <c r="Q45" s="55">
        <v>24</v>
      </c>
      <c r="R45" s="56">
        <v>7</v>
      </c>
      <c r="S45" s="20"/>
      <c r="T45" s="56">
        <v>24</v>
      </c>
      <c r="U45" s="56">
        <v>7</v>
      </c>
      <c r="V45" s="57"/>
      <c r="W45" s="56">
        <v>7</v>
      </c>
      <c r="X45" s="56">
        <v>0</v>
      </c>
      <c r="Y45" s="56">
        <v>10</v>
      </c>
      <c r="Z45" s="119">
        <v>17</v>
      </c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1:38" ht="62.25" customHeight="1" thickTop="1" x14ac:dyDescent="0.35">
      <c r="A46" s="7" t="s">
        <v>34</v>
      </c>
      <c r="B46" s="7"/>
      <c r="C46" s="109"/>
      <c r="D46" s="109"/>
      <c r="E46" s="7"/>
      <c r="F46" s="67" t="s">
        <v>27</v>
      </c>
      <c r="H46" s="3"/>
      <c r="I46" s="58"/>
      <c r="J46" s="58"/>
      <c r="K46" s="132"/>
      <c r="L46" s="135"/>
      <c r="M46" s="59"/>
      <c r="N46" s="59"/>
      <c r="O46" s="59"/>
      <c r="Q46" s="26"/>
      <c r="R46" s="29"/>
      <c r="S46" s="29"/>
      <c r="T46" s="29"/>
      <c r="U46" s="29"/>
      <c r="V46" s="30"/>
      <c r="W46" s="15"/>
      <c r="X46" s="15"/>
      <c r="Y46" s="15"/>
      <c r="Z46" s="118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1:38" x14ac:dyDescent="0.3">
      <c r="C47" s="104"/>
      <c r="D47" s="104"/>
      <c r="E47" s="71"/>
      <c r="F47" s="67"/>
      <c r="H47" t="s">
        <v>20</v>
      </c>
      <c r="I47" s="27">
        <f>SUM(I48:I51)</f>
        <v>228</v>
      </c>
      <c r="J47" s="24">
        <f>R47/Q47</f>
        <v>0.42543859649122806</v>
      </c>
      <c r="K47" s="131">
        <f>(U47/T47)-J47</f>
        <v>8.7719298245614308E-3</v>
      </c>
      <c r="L47" s="134">
        <f>U47/T47</f>
        <v>0.43421052631578949</v>
      </c>
      <c r="M47" s="23">
        <f>W47/T47</f>
        <v>0.20175438596491227</v>
      </c>
      <c r="N47" s="23">
        <f>X47/T47</f>
        <v>4.3859649122807015E-3</v>
      </c>
      <c r="O47" s="23">
        <f>Y47/T47</f>
        <v>0.35964912280701755</v>
      </c>
      <c r="P47" s="25">
        <f>Z47/T47</f>
        <v>0.56578947368421051</v>
      </c>
      <c r="Q47" s="27">
        <f>SUM(Q48:Q51)</f>
        <v>228</v>
      </c>
      <c r="R47" s="28">
        <f>SUM(R48:R51)</f>
        <v>97</v>
      </c>
      <c r="S47" s="29"/>
      <c r="T47" s="28">
        <f>SUM(T48:T51)</f>
        <v>228</v>
      </c>
      <c r="U47" s="28">
        <f>SUM(U48:U51)</f>
        <v>99</v>
      </c>
      <c r="V47" s="30"/>
      <c r="W47" s="28">
        <f>SUM(W48:W51)</f>
        <v>46</v>
      </c>
      <c r="X47" s="28">
        <f>SUM(X48:X51)</f>
        <v>1</v>
      </c>
      <c r="Y47" s="28">
        <f>SUM(Y48:Y51)</f>
        <v>82</v>
      </c>
      <c r="Z47" s="116">
        <f>SUM(Z48:Z51)</f>
        <v>129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3">
      <c r="A48" s="31" t="s">
        <v>22</v>
      </c>
      <c r="B48" s="89">
        <v>0.2982456140350877</v>
      </c>
      <c r="C48" s="110"/>
      <c r="D48" s="105"/>
      <c r="E48" s="32" t="s">
        <v>21</v>
      </c>
      <c r="F48" s="33">
        <f>L47</f>
        <v>0.43421052631578949</v>
      </c>
      <c r="H48" s="31" t="s">
        <v>22</v>
      </c>
      <c r="I48" s="35">
        <f>Q48</f>
        <v>68</v>
      </c>
      <c r="J48" s="24">
        <f>R48/Q48</f>
        <v>0.47058823529411764</v>
      </c>
      <c r="K48" s="131">
        <f>(U48/T48)-J48</f>
        <v>2.9411764705882359E-2</v>
      </c>
      <c r="L48" s="134">
        <f t="shared" ref="L48:L51" si="13">U48/T48</f>
        <v>0.5</v>
      </c>
      <c r="M48" s="23">
        <f>W48/T48</f>
        <v>0.16176470588235295</v>
      </c>
      <c r="N48" s="23">
        <f>X48/T48</f>
        <v>1.4705882352941176E-2</v>
      </c>
      <c r="O48" s="23">
        <f>Y48/T48</f>
        <v>0.3235294117647059</v>
      </c>
      <c r="P48" s="25">
        <f>Z48/T48</f>
        <v>0.5</v>
      </c>
      <c r="Q48" s="37">
        <v>68</v>
      </c>
      <c r="R48" s="38">
        <v>32</v>
      </c>
      <c r="S48" s="29"/>
      <c r="T48" s="38">
        <v>68</v>
      </c>
      <c r="U48" s="38">
        <v>34</v>
      </c>
      <c r="V48" s="30"/>
      <c r="W48" s="40">
        <v>11</v>
      </c>
      <c r="X48" s="40">
        <v>1</v>
      </c>
      <c r="Y48" s="40">
        <v>22</v>
      </c>
      <c r="Z48" s="117">
        <v>34</v>
      </c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x14ac:dyDescent="0.3">
      <c r="A49" s="41" t="s">
        <v>23</v>
      </c>
      <c r="B49" s="90">
        <v>0.56140350877192979</v>
      </c>
      <c r="C49" s="111"/>
      <c r="D49" s="106"/>
      <c r="E49" s="177" t="s">
        <v>63</v>
      </c>
      <c r="F49" s="179">
        <f>M47</f>
        <v>0.20175438596491227</v>
      </c>
      <c r="H49" s="41" t="s">
        <v>23</v>
      </c>
      <c r="I49" s="35">
        <f t="shared" ref="I49:I51" si="14">Q49</f>
        <v>128</v>
      </c>
      <c r="J49" s="24">
        <f>R49/Q49</f>
        <v>0.3828125</v>
      </c>
      <c r="K49" s="131">
        <f>(U49/T49)-J49</f>
        <v>0</v>
      </c>
      <c r="L49" s="134">
        <f t="shared" si="13"/>
        <v>0.3828125</v>
      </c>
      <c r="M49" s="23">
        <f>W49/T49</f>
        <v>0.171875</v>
      </c>
      <c r="N49" s="23">
        <f>X49/T49</f>
        <v>0</v>
      </c>
      <c r="O49" s="23">
        <f>Y49/T49</f>
        <v>0.4453125</v>
      </c>
      <c r="P49" s="25">
        <f>Z49/T49</f>
        <v>0.6171875</v>
      </c>
      <c r="Q49" s="37">
        <v>128</v>
      </c>
      <c r="R49" s="38">
        <v>49</v>
      </c>
      <c r="S49" s="29"/>
      <c r="T49" s="38">
        <v>128</v>
      </c>
      <c r="U49" s="38">
        <v>49</v>
      </c>
      <c r="V49" s="30"/>
      <c r="W49" s="40">
        <v>22</v>
      </c>
      <c r="X49" s="40">
        <v>0</v>
      </c>
      <c r="Y49" s="40">
        <v>57</v>
      </c>
      <c r="Z49" s="117">
        <v>79</v>
      </c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x14ac:dyDescent="0.3">
      <c r="A50" s="152" t="s">
        <v>59</v>
      </c>
      <c r="B50" s="91">
        <v>5.701754385964912E-2</v>
      </c>
      <c r="C50" s="112"/>
      <c r="D50" s="107"/>
      <c r="E50" s="60" t="s">
        <v>24</v>
      </c>
      <c r="F50" s="61">
        <f>N47</f>
        <v>4.3859649122807015E-3</v>
      </c>
      <c r="H50" s="152" t="s">
        <v>59</v>
      </c>
      <c r="I50" s="35">
        <f t="shared" si="14"/>
        <v>13</v>
      </c>
      <c r="J50" s="24">
        <f>R50/Q50</f>
        <v>0.61538461538461542</v>
      </c>
      <c r="K50" s="131">
        <f>(U50/T50)-J50</f>
        <v>0</v>
      </c>
      <c r="L50" s="134">
        <f t="shared" si="13"/>
        <v>0.61538461538461542</v>
      </c>
      <c r="M50" s="23">
        <f>W50/T50</f>
        <v>0.30769230769230771</v>
      </c>
      <c r="N50" s="23">
        <f>X50/T50</f>
        <v>0</v>
      </c>
      <c r="O50" s="23">
        <f>Y50/T50</f>
        <v>7.6923076923076927E-2</v>
      </c>
      <c r="P50" s="23">
        <f>Z50/T50</f>
        <v>0.38461538461538464</v>
      </c>
      <c r="Q50" s="37">
        <v>13</v>
      </c>
      <c r="R50" s="38">
        <v>8</v>
      </c>
      <c r="S50" s="29"/>
      <c r="T50" s="38">
        <v>13</v>
      </c>
      <c r="U50" s="38">
        <v>8</v>
      </c>
      <c r="V50" s="30"/>
      <c r="W50" s="40">
        <v>4</v>
      </c>
      <c r="X50" s="40">
        <v>0</v>
      </c>
      <c r="Y50" s="40">
        <v>1</v>
      </c>
      <c r="Z50" s="117">
        <v>5</v>
      </c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thickBot="1" x14ac:dyDescent="0.35">
      <c r="A51" s="87" t="s">
        <v>60</v>
      </c>
      <c r="B51" s="92">
        <v>8.3333333333333329E-2</v>
      </c>
      <c r="C51" s="113"/>
      <c r="D51" s="108"/>
      <c r="E51" s="62" t="s">
        <v>25</v>
      </c>
      <c r="F51" s="63">
        <f>O47</f>
        <v>0.35964912280701755</v>
      </c>
      <c r="G51" s="48"/>
      <c r="H51" s="174" t="s">
        <v>60</v>
      </c>
      <c r="I51" s="50">
        <f t="shared" si="14"/>
        <v>19</v>
      </c>
      <c r="J51" s="53">
        <f>R51/Q51</f>
        <v>0.42105263157894735</v>
      </c>
      <c r="K51" s="136">
        <f>(U51/T51)-J51</f>
        <v>0</v>
      </c>
      <c r="L51" s="137">
        <f t="shared" si="13"/>
        <v>0.42105263157894735</v>
      </c>
      <c r="M51" s="52">
        <f>W51/T51</f>
        <v>0.47368421052631576</v>
      </c>
      <c r="N51" s="52">
        <f>X51/T51</f>
        <v>0</v>
      </c>
      <c r="O51" s="52">
        <f>Y51/T51</f>
        <v>0.10526315789473684</v>
      </c>
      <c r="P51" s="52">
        <f>Z51/T51</f>
        <v>0.57894736842105265</v>
      </c>
      <c r="Q51" s="55">
        <v>19</v>
      </c>
      <c r="R51" s="56">
        <v>8</v>
      </c>
      <c r="S51" s="20"/>
      <c r="T51" s="56">
        <v>19</v>
      </c>
      <c r="U51" s="56">
        <v>8</v>
      </c>
      <c r="V51" s="57"/>
      <c r="W51" s="56">
        <v>9</v>
      </c>
      <c r="X51" s="56">
        <v>0</v>
      </c>
      <c r="Y51" s="56">
        <v>2</v>
      </c>
      <c r="Z51" s="119">
        <v>11</v>
      </c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ht="60" customHeight="1" thickTop="1" x14ac:dyDescent="0.35">
      <c r="A52" s="7" t="s">
        <v>35</v>
      </c>
      <c r="B52" s="7"/>
      <c r="C52" s="109"/>
      <c r="D52" s="109"/>
      <c r="E52" s="7"/>
      <c r="F52" s="67" t="s">
        <v>27</v>
      </c>
      <c r="H52" s="3"/>
      <c r="I52" s="58"/>
      <c r="J52" s="58"/>
      <c r="K52" s="132"/>
      <c r="L52" s="135"/>
      <c r="M52" s="59"/>
      <c r="N52" s="59"/>
      <c r="O52" s="59"/>
      <c r="Q52" s="26"/>
      <c r="R52" s="29"/>
      <c r="S52" s="29"/>
      <c r="T52" s="29"/>
      <c r="U52" s="29"/>
      <c r="V52" s="30"/>
      <c r="W52" s="15"/>
      <c r="X52" s="15"/>
      <c r="Y52" s="15"/>
      <c r="Z52" s="118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x14ac:dyDescent="0.3">
      <c r="C53" s="104"/>
      <c r="D53" s="104"/>
      <c r="E53" s="71"/>
      <c r="F53" s="67"/>
      <c r="H53" t="s">
        <v>20</v>
      </c>
      <c r="I53" s="27">
        <f>SUM(I54:I57)</f>
        <v>493</v>
      </c>
      <c r="J53" s="24">
        <f>R53/Q53</f>
        <v>0.38133874239350912</v>
      </c>
      <c r="K53" s="131">
        <f>(U53/T53)-J53</f>
        <v>6.0851926977687487E-3</v>
      </c>
      <c r="L53" s="134">
        <f>U53/T53</f>
        <v>0.38742393509127787</v>
      </c>
      <c r="M53" s="23">
        <f>W53/T53</f>
        <v>0.43813387423935091</v>
      </c>
      <c r="N53" s="23">
        <f>X53/T53</f>
        <v>1.4198782961460446E-2</v>
      </c>
      <c r="O53" s="23">
        <f>Y53/T53</f>
        <v>0.16024340770791076</v>
      </c>
      <c r="P53" s="25">
        <f>Z53/T53</f>
        <v>0.61257606490872207</v>
      </c>
      <c r="Q53" s="27">
        <f>SUM(Q54:Q57)</f>
        <v>493</v>
      </c>
      <c r="R53" s="28">
        <f>SUM(R54:R57)</f>
        <v>188</v>
      </c>
      <c r="S53" s="29"/>
      <c r="T53" s="28">
        <f>SUM(T54:T57)</f>
        <v>493</v>
      </c>
      <c r="U53" s="28">
        <f>SUM(U54:U57)</f>
        <v>191</v>
      </c>
      <c r="V53" s="30"/>
      <c r="W53" s="28">
        <f>SUM(W54:W57)</f>
        <v>216</v>
      </c>
      <c r="X53" s="28">
        <f>SUM(X54:X57)</f>
        <v>7</v>
      </c>
      <c r="Y53" s="28">
        <f>SUM(Y54:Y57)</f>
        <v>79</v>
      </c>
      <c r="Z53" s="116">
        <f>SUM(Z54:Z57)</f>
        <v>302</v>
      </c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x14ac:dyDescent="0.3">
      <c r="A54" s="31" t="s">
        <v>22</v>
      </c>
      <c r="B54" s="89">
        <v>0.69371196754563891</v>
      </c>
      <c r="C54" s="110"/>
      <c r="D54" s="105"/>
      <c r="E54" s="32" t="s">
        <v>21</v>
      </c>
      <c r="F54" s="33">
        <f>L53</f>
        <v>0.38742393509127787</v>
      </c>
      <c r="H54" s="31" t="s">
        <v>22</v>
      </c>
      <c r="I54" s="35">
        <f>Q54</f>
        <v>342</v>
      </c>
      <c r="J54" s="24">
        <f>R54/Q54</f>
        <v>0.40350877192982454</v>
      </c>
      <c r="K54" s="131">
        <f>(U54/T54)-J54</f>
        <v>5.8479532163742687E-3</v>
      </c>
      <c r="L54" s="134">
        <f t="shared" ref="L54:L57" si="15">U54/T54</f>
        <v>0.40935672514619881</v>
      </c>
      <c r="M54" s="23">
        <f>W54/T54</f>
        <v>0.46783625730994149</v>
      </c>
      <c r="N54" s="23">
        <f>X54/T54</f>
        <v>8.771929824561403E-3</v>
      </c>
      <c r="O54" s="23">
        <f>Y54/T54</f>
        <v>0.11403508771929824</v>
      </c>
      <c r="P54" s="25">
        <f>Z54/T54</f>
        <v>0.59064327485380119</v>
      </c>
      <c r="Q54" s="37">
        <v>342</v>
      </c>
      <c r="R54" s="38">
        <v>138</v>
      </c>
      <c r="S54" s="29"/>
      <c r="T54" s="38">
        <v>342</v>
      </c>
      <c r="U54" s="38">
        <v>140</v>
      </c>
      <c r="V54" s="30"/>
      <c r="W54" s="40">
        <v>160</v>
      </c>
      <c r="X54" s="40">
        <v>3</v>
      </c>
      <c r="Y54" s="40">
        <v>39</v>
      </c>
      <c r="Z54" s="117">
        <v>202</v>
      </c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x14ac:dyDescent="0.3">
      <c r="A55" s="41" t="s">
        <v>23</v>
      </c>
      <c r="B55" s="90">
        <v>0.18052738336713997</v>
      </c>
      <c r="C55" s="111"/>
      <c r="D55" s="106"/>
      <c r="E55" s="177" t="s">
        <v>63</v>
      </c>
      <c r="F55" s="179">
        <f>M53</f>
        <v>0.43813387423935091</v>
      </c>
      <c r="H55" s="41" t="s">
        <v>23</v>
      </c>
      <c r="I55" s="35">
        <f t="shared" ref="I55:I57" si="16">Q55</f>
        <v>89</v>
      </c>
      <c r="J55" s="24">
        <f>R55/Q55</f>
        <v>0.2808988764044944</v>
      </c>
      <c r="K55" s="131">
        <f>(U55/T55)-J55</f>
        <v>0</v>
      </c>
      <c r="L55" s="134">
        <f t="shared" si="15"/>
        <v>0.2808988764044944</v>
      </c>
      <c r="M55" s="23">
        <f>W55/T55</f>
        <v>0.38202247191011235</v>
      </c>
      <c r="N55" s="23">
        <f>X55/T55</f>
        <v>1.1235955056179775E-2</v>
      </c>
      <c r="O55" s="23">
        <f>Y55/T55</f>
        <v>0.3258426966292135</v>
      </c>
      <c r="P55" s="25">
        <f>Z55/T55</f>
        <v>0.7191011235955056</v>
      </c>
      <c r="Q55" s="37">
        <v>89</v>
      </c>
      <c r="R55" s="38">
        <v>25</v>
      </c>
      <c r="S55" s="29"/>
      <c r="T55" s="38">
        <v>89</v>
      </c>
      <c r="U55" s="38">
        <v>25</v>
      </c>
      <c r="V55" s="30"/>
      <c r="W55" s="40">
        <v>34</v>
      </c>
      <c r="X55" s="40">
        <v>1</v>
      </c>
      <c r="Y55" s="40">
        <v>29</v>
      </c>
      <c r="Z55" s="117">
        <v>64</v>
      </c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x14ac:dyDescent="0.3">
      <c r="A56" s="152" t="s">
        <v>59</v>
      </c>
      <c r="B56" s="91">
        <v>8.7221095334685597E-2</v>
      </c>
      <c r="C56" s="112"/>
      <c r="D56" s="107"/>
      <c r="E56" s="60" t="s">
        <v>24</v>
      </c>
      <c r="F56" s="61">
        <f>N53</f>
        <v>1.4198782961460446E-2</v>
      </c>
      <c r="H56" s="152" t="s">
        <v>59</v>
      </c>
      <c r="I56" s="35">
        <f t="shared" si="16"/>
        <v>43</v>
      </c>
      <c r="J56" s="24">
        <f>R56/Q56</f>
        <v>0.44186046511627908</v>
      </c>
      <c r="K56" s="131">
        <f>(U56/T56)-J56</f>
        <v>0</v>
      </c>
      <c r="L56" s="134">
        <f t="shared" si="15"/>
        <v>0.44186046511627908</v>
      </c>
      <c r="M56" s="23">
        <f>W56/T56</f>
        <v>0.39534883720930231</v>
      </c>
      <c r="N56" s="23">
        <f>X56/T56</f>
        <v>2.3255813953488372E-2</v>
      </c>
      <c r="O56" s="23">
        <f>Y56/T56</f>
        <v>0.13953488372093023</v>
      </c>
      <c r="P56" s="23">
        <f>Z56/T56</f>
        <v>0.55813953488372092</v>
      </c>
      <c r="Q56" s="37">
        <v>43</v>
      </c>
      <c r="R56" s="38">
        <v>19</v>
      </c>
      <c r="S56" s="29"/>
      <c r="T56" s="38">
        <v>43</v>
      </c>
      <c r="U56" s="38">
        <v>19</v>
      </c>
      <c r="V56" s="30"/>
      <c r="W56" s="40">
        <v>17</v>
      </c>
      <c r="X56" s="40">
        <v>1</v>
      </c>
      <c r="Y56" s="40">
        <v>6</v>
      </c>
      <c r="Z56" s="117">
        <v>24</v>
      </c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ht="15" thickBot="1" x14ac:dyDescent="0.35">
      <c r="A57" s="87" t="s">
        <v>60</v>
      </c>
      <c r="B57" s="92">
        <v>3.8539553752535496E-2</v>
      </c>
      <c r="C57" s="113"/>
      <c r="D57" s="108"/>
      <c r="E57" s="62" t="s">
        <v>25</v>
      </c>
      <c r="F57" s="63">
        <f>O53</f>
        <v>0.16024340770791076</v>
      </c>
      <c r="G57" s="48"/>
      <c r="H57" s="174" t="s">
        <v>60</v>
      </c>
      <c r="I57" s="50">
        <f t="shared" si="16"/>
        <v>19</v>
      </c>
      <c r="J57" s="53">
        <f>R57/Q57</f>
        <v>0.31578947368421051</v>
      </c>
      <c r="K57" s="136">
        <f>(U57/T57)-J57</f>
        <v>5.2631578947368418E-2</v>
      </c>
      <c r="L57" s="137">
        <f t="shared" si="15"/>
        <v>0.36842105263157893</v>
      </c>
      <c r="M57" s="52">
        <f>W57/T57</f>
        <v>0.26315789473684209</v>
      </c>
      <c r="N57" s="52">
        <f>X57/T57</f>
        <v>0.10526315789473684</v>
      </c>
      <c r="O57" s="52">
        <f>Y57/T57</f>
        <v>0.26315789473684209</v>
      </c>
      <c r="P57" s="52">
        <f>Z57/T57</f>
        <v>0.63157894736842102</v>
      </c>
      <c r="Q57" s="55">
        <v>19</v>
      </c>
      <c r="R57" s="56">
        <v>6</v>
      </c>
      <c r="S57" s="20"/>
      <c r="T57" s="56">
        <v>19</v>
      </c>
      <c r="U57" s="56">
        <v>7</v>
      </c>
      <c r="V57" s="57"/>
      <c r="W57" s="56">
        <v>5</v>
      </c>
      <c r="X57" s="56">
        <v>2</v>
      </c>
      <c r="Y57" s="56">
        <v>5</v>
      </c>
      <c r="Z57" s="119">
        <v>12</v>
      </c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57" customHeight="1" thickTop="1" x14ac:dyDescent="0.35">
      <c r="A58" s="7" t="s">
        <v>36</v>
      </c>
      <c r="B58" s="7"/>
      <c r="C58" s="109"/>
      <c r="D58" s="109"/>
      <c r="E58" s="7"/>
      <c r="F58" s="67" t="s">
        <v>27</v>
      </c>
      <c r="H58" s="3"/>
      <c r="I58" s="58"/>
      <c r="J58" s="58"/>
      <c r="K58" s="132"/>
      <c r="L58" s="135"/>
      <c r="M58" s="59"/>
      <c r="N58" s="59"/>
      <c r="O58" s="59"/>
      <c r="Q58" s="26"/>
      <c r="R58" s="29"/>
      <c r="S58" s="29"/>
      <c r="T58" s="29"/>
      <c r="U58" s="29"/>
      <c r="V58" s="30"/>
      <c r="W58" s="15"/>
      <c r="X58" s="15"/>
      <c r="Y58" s="15"/>
      <c r="Z58" s="118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3">
      <c r="C59" s="104"/>
      <c r="D59" s="104"/>
      <c r="E59" s="71"/>
      <c r="F59" s="67"/>
      <c r="H59" t="s">
        <v>20</v>
      </c>
      <c r="I59" s="27">
        <f>SUM(I60:I63)</f>
        <v>415</v>
      </c>
      <c r="J59" s="24">
        <f>R59/Q59</f>
        <v>0.46265060240963857</v>
      </c>
      <c r="K59" s="131">
        <f>(U59/T59)-J59</f>
        <v>7.2289156626506035E-3</v>
      </c>
      <c r="L59" s="134">
        <f>U59/T59</f>
        <v>0.46987951807228917</v>
      </c>
      <c r="M59" s="23">
        <f>W59/T59</f>
        <v>0.24096385542168675</v>
      </c>
      <c r="N59" s="23">
        <f>X59/T59</f>
        <v>2.4096385542168677E-3</v>
      </c>
      <c r="O59" s="23">
        <f>Y59/T59</f>
        <v>0.28674698795180725</v>
      </c>
      <c r="P59" s="25">
        <f>Z59/T59</f>
        <v>0.53012048192771088</v>
      </c>
      <c r="Q59" s="27">
        <f>SUM(Q60:Q63)</f>
        <v>415</v>
      </c>
      <c r="R59" s="28">
        <f>SUM(R60:R63)</f>
        <v>192</v>
      </c>
      <c r="S59" s="29"/>
      <c r="T59" s="28">
        <f>SUM(T60:T63)</f>
        <v>415</v>
      </c>
      <c r="U59" s="28">
        <f>SUM(U60:U63)</f>
        <v>195</v>
      </c>
      <c r="V59" s="30"/>
      <c r="W59" s="28">
        <f>SUM(W60:W63)</f>
        <v>100</v>
      </c>
      <c r="X59" s="28">
        <f>SUM(X60:X63)</f>
        <v>1</v>
      </c>
      <c r="Y59" s="28">
        <f>SUM(Y60:Y63)</f>
        <v>119</v>
      </c>
      <c r="Z59" s="116">
        <f>SUM(Z60:Z63)</f>
        <v>220</v>
      </c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 x14ac:dyDescent="0.3">
      <c r="A60" s="31" t="s">
        <v>22</v>
      </c>
      <c r="B60" s="89">
        <v>0.636144578313253</v>
      </c>
      <c r="C60" s="110"/>
      <c r="D60" s="105"/>
      <c r="E60" s="32" t="s">
        <v>21</v>
      </c>
      <c r="F60" s="33">
        <f>L59</f>
        <v>0.46987951807228917</v>
      </c>
      <c r="H60" s="31" t="s">
        <v>22</v>
      </c>
      <c r="I60" s="35">
        <f>Q60</f>
        <v>264</v>
      </c>
      <c r="J60" s="24">
        <f>R60/Q60</f>
        <v>0.49242424242424243</v>
      </c>
      <c r="K60" s="131">
        <f>(U60/T60)-J60</f>
        <v>0</v>
      </c>
      <c r="L60" s="134">
        <f t="shared" ref="L60:L63" si="17">U60/T60</f>
        <v>0.49242424242424243</v>
      </c>
      <c r="M60" s="23">
        <f>W60/T60</f>
        <v>0.26136363636363635</v>
      </c>
      <c r="N60" s="23">
        <f>X60/T60</f>
        <v>3.787878787878788E-3</v>
      </c>
      <c r="O60" s="23">
        <f>Y60/T60</f>
        <v>0.24242424242424243</v>
      </c>
      <c r="P60" s="25">
        <f>Z60/T60</f>
        <v>0.50757575757575757</v>
      </c>
      <c r="Q60" s="37">
        <v>264</v>
      </c>
      <c r="R60" s="38">
        <v>130</v>
      </c>
      <c r="S60" s="29"/>
      <c r="T60" s="38">
        <v>264</v>
      </c>
      <c r="U60" s="38">
        <v>130</v>
      </c>
      <c r="V60" s="30"/>
      <c r="W60" s="40">
        <v>69</v>
      </c>
      <c r="X60" s="40">
        <v>1</v>
      </c>
      <c r="Y60" s="40">
        <v>64</v>
      </c>
      <c r="Z60" s="117">
        <v>134</v>
      </c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x14ac:dyDescent="0.3">
      <c r="A61" s="41" t="s">
        <v>23</v>
      </c>
      <c r="B61" s="90">
        <v>0.20240963855421687</v>
      </c>
      <c r="C61" s="111"/>
      <c r="D61" s="106"/>
      <c r="E61" s="177" t="s">
        <v>63</v>
      </c>
      <c r="F61" s="179">
        <f>M59</f>
        <v>0.24096385542168675</v>
      </c>
      <c r="H61" s="41" t="s">
        <v>23</v>
      </c>
      <c r="I61" s="35">
        <f t="shared" ref="I61:I63" si="18">Q61</f>
        <v>84</v>
      </c>
      <c r="J61" s="24">
        <f>R61/Q61</f>
        <v>0.34523809523809523</v>
      </c>
      <c r="K61" s="131">
        <f>(U61/T61)-J61</f>
        <v>2.3809523809523836E-2</v>
      </c>
      <c r="L61" s="134">
        <f t="shared" si="17"/>
        <v>0.36904761904761907</v>
      </c>
      <c r="M61" s="23">
        <f>W61/T61</f>
        <v>0.13095238095238096</v>
      </c>
      <c r="N61" s="23">
        <f>X61/T61</f>
        <v>0</v>
      </c>
      <c r="O61" s="23">
        <f>Y61/T61</f>
        <v>0.5</v>
      </c>
      <c r="P61" s="25">
        <f>Z61/T61</f>
        <v>0.63095238095238093</v>
      </c>
      <c r="Q61" s="37">
        <v>84</v>
      </c>
      <c r="R61" s="38">
        <v>29</v>
      </c>
      <c r="S61" s="29"/>
      <c r="T61" s="38">
        <v>84</v>
      </c>
      <c r="U61" s="38">
        <v>31</v>
      </c>
      <c r="V61" s="30"/>
      <c r="W61" s="40">
        <v>11</v>
      </c>
      <c r="X61" s="40">
        <v>0</v>
      </c>
      <c r="Y61" s="40">
        <v>42</v>
      </c>
      <c r="Z61" s="117">
        <v>53</v>
      </c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 x14ac:dyDescent="0.3">
      <c r="A62" s="152" t="s">
        <v>59</v>
      </c>
      <c r="B62" s="91">
        <v>8.91566265060241E-2</v>
      </c>
      <c r="C62" s="112"/>
      <c r="D62" s="107"/>
      <c r="E62" s="60" t="s">
        <v>24</v>
      </c>
      <c r="F62" s="61">
        <f>N59</f>
        <v>2.4096385542168677E-3</v>
      </c>
      <c r="H62" s="152" t="s">
        <v>59</v>
      </c>
      <c r="I62" s="35">
        <f t="shared" si="18"/>
        <v>37</v>
      </c>
      <c r="J62" s="24">
        <f>R62/Q62</f>
        <v>0.59459459459459463</v>
      </c>
      <c r="K62" s="131">
        <f>(U62/T62)-J62</f>
        <v>2.7027027027026973E-2</v>
      </c>
      <c r="L62" s="134">
        <f t="shared" si="17"/>
        <v>0.6216216216216216</v>
      </c>
      <c r="M62" s="23">
        <f>W62/T62</f>
        <v>0.24324324324324326</v>
      </c>
      <c r="N62" s="23">
        <f>X62/T62</f>
        <v>0</v>
      </c>
      <c r="O62" s="23">
        <f>Y62/T62</f>
        <v>0.13513513513513514</v>
      </c>
      <c r="P62" s="23">
        <f>Z62/T62</f>
        <v>0.3783783783783784</v>
      </c>
      <c r="Q62" s="37">
        <v>37</v>
      </c>
      <c r="R62" s="38">
        <v>22</v>
      </c>
      <c r="S62" s="29"/>
      <c r="T62" s="38">
        <v>37</v>
      </c>
      <c r="U62" s="38">
        <v>23</v>
      </c>
      <c r="V62" s="30"/>
      <c r="W62" s="40">
        <v>9</v>
      </c>
      <c r="X62" s="40">
        <v>0</v>
      </c>
      <c r="Y62" s="40">
        <v>5</v>
      </c>
      <c r="Z62" s="117">
        <v>14</v>
      </c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 ht="15" thickBot="1" x14ac:dyDescent="0.35">
      <c r="A63" s="87" t="s">
        <v>60</v>
      </c>
      <c r="B63" s="92">
        <v>7.2289156626506021E-2</v>
      </c>
      <c r="C63" s="113"/>
      <c r="D63" s="108"/>
      <c r="E63" s="62" t="s">
        <v>25</v>
      </c>
      <c r="F63" s="63">
        <f>O59</f>
        <v>0.28674698795180725</v>
      </c>
      <c r="G63" s="48"/>
      <c r="H63" s="174" t="s">
        <v>60</v>
      </c>
      <c r="I63" s="50">
        <f t="shared" si="18"/>
        <v>30</v>
      </c>
      <c r="J63" s="53">
        <f>R63/Q63</f>
        <v>0.36666666666666664</v>
      </c>
      <c r="K63" s="136">
        <f>(U63/T63)-J63</f>
        <v>0</v>
      </c>
      <c r="L63" s="137">
        <f t="shared" si="17"/>
        <v>0.36666666666666664</v>
      </c>
      <c r="M63" s="52">
        <f>W63/T63</f>
        <v>0.36666666666666664</v>
      </c>
      <c r="N63" s="52">
        <f>X63/T63</f>
        <v>0</v>
      </c>
      <c r="O63" s="52">
        <f>Y63/T63</f>
        <v>0.26666666666666666</v>
      </c>
      <c r="P63" s="52">
        <f>Z63/T63</f>
        <v>0.6333333333333333</v>
      </c>
      <c r="Q63" s="55">
        <v>30</v>
      </c>
      <c r="R63" s="56">
        <v>11</v>
      </c>
      <c r="S63" s="20"/>
      <c r="T63" s="56">
        <v>30</v>
      </c>
      <c r="U63" s="56">
        <v>11</v>
      </c>
      <c r="V63" s="57"/>
      <c r="W63" s="56">
        <v>11</v>
      </c>
      <c r="X63" s="56">
        <v>0</v>
      </c>
      <c r="Y63" s="56">
        <v>8</v>
      </c>
      <c r="Z63" s="119">
        <v>19</v>
      </c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 ht="71.25" customHeight="1" thickTop="1" x14ac:dyDescent="0.35">
      <c r="A64" s="7" t="s">
        <v>37</v>
      </c>
      <c r="B64" s="7"/>
      <c r="C64" s="109"/>
      <c r="D64" s="109"/>
      <c r="E64" s="7"/>
      <c r="F64" s="67" t="s">
        <v>27</v>
      </c>
      <c r="H64" s="3"/>
      <c r="I64" s="58"/>
      <c r="J64" s="58"/>
      <c r="K64" s="132"/>
      <c r="L64" s="135"/>
      <c r="M64" s="59"/>
      <c r="N64" s="59"/>
      <c r="O64" s="59"/>
      <c r="Q64" s="26"/>
      <c r="R64" s="29"/>
      <c r="S64" s="29"/>
      <c r="T64" s="29"/>
      <c r="U64" s="29"/>
      <c r="V64" s="30"/>
      <c r="W64" s="15"/>
      <c r="X64" s="15"/>
      <c r="Y64" s="15"/>
      <c r="Z64" s="118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x14ac:dyDescent="0.3">
      <c r="C65" s="104"/>
      <c r="D65" s="104"/>
      <c r="E65" s="71"/>
      <c r="F65" s="67"/>
      <c r="H65" t="s">
        <v>20</v>
      </c>
      <c r="I65" s="27">
        <f>SUM(I66:I69)</f>
        <v>3319</v>
      </c>
      <c r="J65" s="24">
        <f>R65/Q65</f>
        <v>0.19493823440795421</v>
      </c>
      <c r="K65" s="131">
        <f>(U65/T65)-J65</f>
        <v>1.175052726724915E-2</v>
      </c>
      <c r="L65" s="134">
        <f>U65/T65</f>
        <v>0.20668876167520336</v>
      </c>
      <c r="M65" s="23">
        <f>W65/T65</f>
        <v>0.36034950286230794</v>
      </c>
      <c r="N65" s="23">
        <f>X65/T65</f>
        <v>1.5667369689665561E-2</v>
      </c>
      <c r="O65" s="23">
        <f>Y65/T65</f>
        <v>0.36034950286230794</v>
      </c>
      <c r="P65" s="25">
        <f>Z65/T65</f>
        <v>0.41729436577282314</v>
      </c>
      <c r="Q65" s="27">
        <f>SUM(Q66:Q69)</f>
        <v>3319</v>
      </c>
      <c r="R65" s="28">
        <f>SUM(R66:R69)</f>
        <v>647</v>
      </c>
      <c r="S65" s="29"/>
      <c r="T65" s="28">
        <f>SUM(T66:T69)</f>
        <v>3319</v>
      </c>
      <c r="U65" s="28">
        <f>SUM(U66:U69)</f>
        <v>686</v>
      </c>
      <c r="V65" s="30"/>
      <c r="W65" s="28">
        <f>SUM(W66:W69)</f>
        <v>1196</v>
      </c>
      <c r="X65" s="28">
        <f>SUM(X66:X69)</f>
        <v>52</v>
      </c>
      <c r="Y65" s="28">
        <f>SUM(Y66:Y69)</f>
        <v>1196</v>
      </c>
      <c r="Z65" s="116">
        <f>SUM(Z66:Z69)</f>
        <v>1385</v>
      </c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8" x14ac:dyDescent="0.3">
      <c r="A66" s="31" t="s">
        <v>22</v>
      </c>
      <c r="B66" s="89">
        <v>0.33323290147634832</v>
      </c>
      <c r="C66" s="110"/>
      <c r="D66" s="105"/>
      <c r="E66" s="32" t="s">
        <v>21</v>
      </c>
      <c r="F66" s="33">
        <f>L65</f>
        <v>0.20668876167520336</v>
      </c>
      <c r="H66" s="31" t="s">
        <v>22</v>
      </c>
      <c r="I66" s="35">
        <f>Q66</f>
        <v>1106</v>
      </c>
      <c r="J66" s="24">
        <f>R66/Q66</f>
        <v>0.2359855334538879</v>
      </c>
      <c r="K66" s="131">
        <f>(U66/T66)-J66</f>
        <v>1.1754068716094024E-2</v>
      </c>
      <c r="L66" s="134">
        <f t="shared" ref="L66:L69" si="19">U66/T66</f>
        <v>0.24773960216998192</v>
      </c>
      <c r="M66" s="23">
        <f>W66/T66</f>
        <v>0.34358047016274862</v>
      </c>
      <c r="N66" s="23">
        <f>X66/T66</f>
        <v>1.7179023508137433E-2</v>
      </c>
      <c r="O66" s="23">
        <f>Y66/T66</f>
        <v>0.34358047016274862</v>
      </c>
      <c r="P66" s="25">
        <f>Z66/T66</f>
        <v>0.39150090415913202</v>
      </c>
      <c r="Q66" s="37">
        <v>1106</v>
      </c>
      <c r="R66" s="38">
        <v>261</v>
      </c>
      <c r="S66" s="29"/>
      <c r="T66" s="38">
        <v>1106</v>
      </c>
      <c r="U66" s="38">
        <v>274</v>
      </c>
      <c r="V66" s="30"/>
      <c r="W66" s="40">
        <v>380</v>
      </c>
      <c r="X66" s="40">
        <v>19</v>
      </c>
      <c r="Y66" s="40">
        <v>380</v>
      </c>
      <c r="Z66" s="117">
        <v>433</v>
      </c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x14ac:dyDescent="0.3">
      <c r="A67" s="41" t="s">
        <v>23</v>
      </c>
      <c r="B67" s="90">
        <v>0.43386562217535402</v>
      </c>
      <c r="C67" s="111"/>
      <c r="D67" s="106"/>
      <c r="E67" s="177" t="s">
        <v>63</v>
      </c>
      <c r="F67" s="179">
        <f>M65</f>
        <v>0.36034950286230794</v>
      </c>
      <c r="H67" s="41" t="s">
        <v>23</v>
      </c>
      <c r="I67" s="35">
        <f t="shared" ref="I67:I69" si="20">Q67</f>
        <v>1440</v>
      </c>
      <c r="J67" s="24">
        <f>R67/Q67</f>
        <v>0.14930555555555555</v>
      </c>
      <c r="K67" s="131">
        <f>(U67/T67)-J67</f>
        <v>1.4583333333333337E-2</v>
      </c>
      <c r="L67" s="134">
        <f t="shared" si="19"/>
        <v>0.16388888888888889</v>
      </c>
      <c r="M67" s="23">
        <f>W67/T67</f>
        <v>0.30833333333333335</v>
      </c>
      <c r="N67" s="23">
        <f>X67/T67</f>
        <v>1.8749999999999999E-2</v>
      </c>
      <c r="O67" s="23">
        <f>Y67/T67</f>
        <v>0.30833333333333335</v>
      </c>
      <c r="P67" s="25">
        <f>Z67/T67</f>
        <v>0.50902777777777775</v>
      </c>
      <c r="Q67" s="37">
        <v>1440</v>
      </c>
      <c r="R67" s="38">
        <v>215</v>
      </c>
      <c r="S67" s="29"/>
      <c r="T67" s="38">
        <v>1440</v>
      </c>
      <c r="U67" s="38">
        <v>236</v>
      </c>
      <c r="V67" s="30"/>
      <c r="W67" s="40">
        <v>444</v>
      </c>
      <c r="X67" s="40">
        <v>27</v>
      </c>
      <c r="Y67" s="40">
        <v>444</v>
      </c>
      <c r="Z67" s="117">
        <v>733</v>
      </c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8" x14ac:dyDescent="0.3">
      <c r="A68" s="152" t="s">
        <v>59</v>
      </c>
      <c r="B68" s="91">
        <v>9.1895149141307628E-2</v>
      </c>
      <c r="C68" s="112"/>
      <c r="D68" s="107"/>
      <c r="E68" s="60" t="s">
        <v>24</v>
      </c>
      <c r="F68" s="61">
        <f>N65</f>
        <v>1.5667369689665561E-2</v>
      </c>
      <c r="H68" s="152" t="s">
        <v>59</v>
      </c>
      <c r="I68" s="35">
        <f t="shared" si="20"/>
        <v>305</v>
      </c>
      <c r="J68" s="24">
        <f>R68/Q68</f>
        <v>0.21639344262295082</v>
      </c>
      <c r="K68" s="131">
        <f>(U68/T68)-J68</f>
        <v>3.2786885245901509E-3</v>
      </c>
      <c r="L68" s="134">
        <f t="shared" si="19"/>
        <v>0.21967213114754097</v>
      </c>
      <c r="M68" s="23">
        <f>W68/T68</f>
        <v>0.52459016393442626</v>
      </c>
      <c r="N68" s="23">
        <f>X68/T68</f>
        <v>6.5573770491803279E-3</v>
      </c>
      <c r="O68" s="23">
        <f>Y68/T68</f>
        <v>0.52459016393442626</v>
      </c>
      <c r="P68" s="23">
        <f>Z68/T68</f>
        <v>0.24918032786885247</v>
      </c>
      <c r="Q68" s="37">
        <v>305</v>
      </c>
      <c r="R68" s="38">
        <v>66</v>
      </c>
      <c r="S68" s="29"/>
      <c r="T68" s="38">
        <v>305</v>
      </c>
      <c r="U68" s="38">
        <v>67</v>
      </c>
      <c r="V68" s="30"/>
      <c r="W68" s="40">
        <v>160</v>
      </c>
      <c r="X68" s="40">
        <v>2</v>
      </c>
      <c r="Y68" s="40">
        <v>160</v>
      </c>
      <c r="Z68" s="117">
        <v>76</v>
      </c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ht="15" thickBot="1" x14ac:dyDescent="0.35">
      <c r="A69" s="87" t="s">
        <v>60</v>
      </c>
      <c r="B69" s="92">
        <v>0.14100632720699005</v>
      </c>
      <c r="C69" s="113"/>
      <c r="D69" s="108"/>
      <c r="E69" s="62" t="s">
        <v>25</v>
      </c>
      <c r="F69" s="63">
        <f>O65</f>
        <v>0.36034950286230794</v>
      </c>
      <c r="G69" s="48"/>
      <c r="H69" s="174" t="s">
        <v>60</v>
      </c>
      <c r="I69" s="50">
        <f t="shared" si="20"/>
        <v>468</v>
      </c>
      <c r="J69" s="53">
        <f>R69/Q69</f>
        <v>0.22435897435897437</v>
      </c>
      <c r="K69" s="136">
        <f>(U69/T69)-J69</f>
        <v>8.5470085470085444E-3</v>
      </c>
      <c r="L69" s="137">
        <f t="shared" si="19"/>
        <v>0.23290598290598291</v>
      </c>
      <c r="M69" s="52">
        <f>W69/T69</f>
        <v>0.45299145299145299</v>
      </c>
      <c r="N69" s="52">
        <f>X69/T69</f>
        <v>8.5470085470085479E-3</v>
      </c>
      <c r="O69" s="52">
        <f>Y69/T69</f>
        <v>0.45299145299145299</v>
      </c>
      <c r="P69" s="52">
        <f>Z69/T69</f>
        <v>0.30555555555555558</v>
      </c>
      <c r="Q69" s="55">
        <v>468</v>
      </c>
      <c r="R69" s="56">
        <v>105</v>
      </c>
      <c r="S69" s="20"/>
      <c r="T69" s="56">
        <v>468</v>
      </c>
      <c r="U69" s="56">
        <v>109</v>
      </c>
      <c r="V69" s="57"/>
      <c r="W69" s="56">
        <v>212</v>
      </c>
      <c r="X69" s="56">
        <v>4</v>
      </c>
      <c r="Y69" s="56">
        <v>212</v>
      </c>
      <c r="Z69" s="119">
        <v>143</v>
      </c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8" ht="74.25" customHeight="1" thickTop="1" x14ac:dyDescent="0.35">
      <c r="A70" s="7" t="s">
        <v>38</v>
      </c>
      <c r="B70" s="7"/>
      <c r="C70" s="109"/>
      <c r="D70" s="109"/>
      <c r="E70" s="7"/>
      <c r="F70" s="67" t="s">
        <v>27</v>
      </c>
      <c r="H70" s="3"/>
      <c r="I70" s="58"/>
      <c r="J70" s="58"/>
      <c r="K70" s="132"/>
      <c r="L70" s="135"/>
      <c r="M70" s="59"/>
      <c r="N70" s="59"/>
      <c r="O70" s="59"/>
      <c r="Q70" s="26"/>
      <c r="R70" s="29"/>
      <c r="S70" s="29"/>
      <c r="T70" s="29"/>
      <c r="U70" s="29"/>
      <c r="V70" s="30"/>
      <c r="W70" s="15"/>
      <c r="X70" s="15"/>
      <c r="Y70" s="15"/>
      <c r="Z70" s="118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spans="1:38" x14ac:dyDescent="0.3">
      <c r="C71" s="104"/>
      <c r="D71" s="104"/>
      <c r="E71" s="71"/>
      <c r="F71" s="67"/>
      <c r="H71" t="s">
        <v>20</v>
      </c>
      <c r="I71" s="27">
        <f>SUM(I72:I75)</f>
        <v>1202</v>
      </c>
      <c r="J71" s="24">
        <f>R71/Q71</f>
        <v>0.28868552412645593</v>
      </c>
      <c r="K71" s="131">
        <f>(U71/T71)-J71</f>
        <v>1.1647254575707144E-2</v>
      </c>
      <c r="L71" s="134">
        <f>U71/T71</f>
        <v>0.30033277870216307</v>
      </c>
      <c r="M71" s="23">
        <f>W71/T71</f>
        <v>3.7437603993344427E-2</v>
      </c>
      <c r="N71" s="23">
        <f>X71/T71</f>
        <v>1.2479201331114808E-2</v>
      </c>
      <c r="O71" s="23">
        <f>Y71/T71</f>
        <v>0.64975041597337768</v>
      </c>
      <c r="P71" s="25">
        <f>Z71/T71</f>
        <v>0.69966722129783698</v>
      </c>
      <c r="Q71" s="27">
        <f>SUM(Q72:Q75)</f>
        <v>1202</v>
      </c>
      <c r="R71" s="28">
        <f>SUM(R72:R75)</f>
        <v>347</v>
      </c>
      <c r="S71" s="29"/>
      <c r="T71" s="28">
        <f>SUM(T72:T75)</f>
        <v>1202</v>
      </c>
      <c r="U71" s="28">
        <f>SUM(U72:U75)</f>
        <v>361</v>
      </c>
      <c r="V71" s="30"/>
      <c r="W71" s="28">
        <f>SUM(W72:W75)</f>
        <v>45</v>
      </c>
      <c r="X71" s="28">
        <f>SUM(X72:X75)</f>
        <v>15</v>
      </c>
      <c r="Y71" s="28">
        <f>SUM(Y72:Y75)</f>
        <v>781</v>
      </c>
      <c r="Z71" s="116">
        <f>SUM(Z72:Z75)</f>
        <v>841</v>
      </c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8" x14ac:dyDescent="0.3">
      <c r="A72" s="31" t="s">
        <v>22</v>
      </c>
      <c r="B72" s="89">
        <v>0.26622296173044924</v>
      </c>
      <c r="C72" s="110"/>
      <c r="D72" s="105"/>
      <c r="E72" s="32" t="s">
        <v>21</v>
      </c>
      <c r="F72" s="33">
        <f>L71</f>
        <v>0.30033277870216307</v>
      </c>
      <c r="H72" s="31" t="s">
        <v>22</v>
      </c>
      <c r="I72" s="35">
        <f>Q72</f>
        <v>320</v>
      </c>
      <c r="J72" s="24">
        <f>R72/Q72</f>
        <v>0.296875</v>
      </c>
      <c r="K72" s="131">
        <f>(U72/T72)-J72</f>
        <v>1.2500000000000011E-2</v>
      </c>
      <c r="L72" s="134">
        <f t="shared" ref="L72:L75" si="21">U72/T72</f>
        <v>0.30937500000000001</v>
      </c>
      <c r="M72" s="23">
        <f>W72/T72</f>
        <v>9.375E-2</v>
      </c>
      <c r="N72" s="23">
        <f>X72/T72</f>
        <v>1.2500000000000001E-2</v>
      </c>
      <c r="O72" s="23">
        <f>Y72/T72</f>
        <v>0.58437499999999998</v>
      </c>
      <c r="P72" s="25">
        <f>Z72/T72</f>
        <v>0.69062500000000004</v>
      </c>
      <c r="Q72" s="37">
        <v>320</v>
      </c>
      <c r="R72" s="38">
        <v>95</v>
      </c>
      <c r="S72" s="29"/>
      <c r="T72" s="38">
        <v>320</v>
      </c>
      <c r="U72" s="38">
        <v>99</v>
      </c>
      <c r="V72" s="30"/>
      <c r="W72" s="40">
        <v>30</v>
      </c>
      <c r="X72" s="40">
        <v>4</v>
      </c>
      <c r="Y72" s="40">
        <v>187</v>
      </c>
      <c r="Z72" s="117">
        <v>221</v>
      </c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x14ac:dyDescent="0.3">
      <c r="A73" s="41" t="s">
        <v>23</v>
      </c>
      <c r="B73" s="90">
        <v>0.47254575707154745</v>
      </c>
      <c r="C73" s="111"/>
      <c r="D73" s="106"/>
      <c r="E73" s="177" t="s">
        <v>63</v>
      </c>
      <c r="F73" s="179">
        <f>M71</f>
        <v>3.7437603993344427E-2</v>
      </c>
      <c r="H73" s="41" t="s">
        <v>23</v>
      </c>
      <c r="I73" s="35">
        <f t="shared" ref="I73:I75" si="22">Q73</f>
        <v>568</v>
      </c>
      <c r="J73" s="24">
        <f>R73/Q73</f>
        <v>0.22183098591549297</v>
      </c>
      <c r="K73" s="131">
        <f>(U73/T73)-J73</f>
        <v>1.0563380281690127E-2</v>
      </c>
      <c r="L73" s="134">
        <f t="shared" si="21"/>
        <v>0.23239436619718309</v>
      </c>
      <c r="M73" s="23">
        <f>W73/T73</f>
        <v>2.1126760563380281E-2</v>
      </c>
      <c r="N73" s="23">
        <f>X73/T73</f>
        <v>1.7605633802816902E-2</v>
      </c>
      <c r="O73" s="23">
        <f>Y73/T73</f>
        <v>0.72887323943661975</v>
      </c>
      <c r="P73" s="25">
        <f>Z73/T73</f>
        <v>0.76760563380281688</v>
      </c>
      <c r="Q73" s="37">
        <v>568</v>
      </c>
      <c r="R73" s="38">
        <v>126</v>
      </c>
      <c r="S73" s="29"/>
      <c r="T73" s="38">
        <v>568</v>
      </c>
      <c r="U73" s="38">
        <v>132</v>
      </c>
      <c r="V73" s="30"/>
      <c r="W73" s="40">
        <v>12</v>
      </c>
      <c r="X73" s="40">
        <v>10</v>
      </c>
      <c r="Y73" s="40">
        <v>414</v>
      </c>
      <c r="Z73" s="117">
        <v>436</v>
      </c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8" x14ac:dyDescent="0.3">
      <c r="A74" s="152" t="s">
        <v>59</v>
      </c>
      <c r="B74" s="91">
        <v>0.11314475873544093</v>
      </c>
      <c r="C74" s="112"/>
      <c r="D74" s="107"/>
      <c r="E74" s="60" t="s">
        <v>24</v>
      </c>
      <c r="F74" s="61">
        <f>N71</f>
        <v>1.2479201331114808E-2</v>
      </c>
      <c r="H74" s="152" t="s">
        <v>59</v>
      </c>
      <c r="I74" s="35">
        <f t="shared" si="22"/>
        <v>136</v>
      </c>
      <c r="J74" s="24">
        <f>R74/Q74</f>
        <v>0.48529411764705882</v>
      </c>
      <c r="K74" s="131">
        <f>(U74/T74)-J74</f>
        <v>1.470588235294118E-2</v>
      </c>
      <c r="L74" s="134">
        <f t="shared" si="21"/>
        <v>0.5</v>
      </c>
      <c r="M74" s="23">
        <f>W74/T74</f>
        <v>1.4705882352941176E-2</v>
      </c>
      <c r="N74" s="23">
        <f>X74/T74</f>
        <v>7.3529411764705881E-3</v>
      </c>
      <c r="O74" s="23">
        <f>Y74/T74</f>
        <v>0.47794117647058826</v>
      </c>
      <c r="P74" s="23">
        <f>Z74/T74</f>
        <v>0.5</v>
      </c>
      <c r="Q74" s="37">
        <v>136</v>
      </c>
      <c r="R74" s="38">
        <v>66</v>
      </c>
      <c r="S74" s="29"/>
      <c r="T74" s="38">
        <v>136</v>
      </c>
      <c r="U74" s="38">
        <v>68</v>
      </c>
      <c r="V74" s="30"/>
      <c r="W74" s="40">
        <v>2</v>
      </c>
      <c r="X74" s="40">
        <v>1</v>
      </c>
      <c r="Y74" s="40">
        <v>65</v>
      </c>
      <c r="Z74" s="117">
        <v>68</v>
      </c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spans="1:38" ht="15" thickBot="1" x14ac:dyDescent="0.35">
      <c r="A75" s="87" t="s">
        <v>60</v>
      </c>
      <c r="B75" s="92">
        <v>0.1480865224625624</v>
      </c>
      <c r="C75" s="113"/>
      <c r="D75" s="108"/>
      <c r="E75" s="62" t="s">
        <v>25</v>
      </c>
      <c r="F75" s="63">
        <f>O71</f>
        <v>0.64975041597337768</v>
      </c>
      <c r="G75" s="48"/>
      <c r="H75" s="174" t="s">
        <v>60</v>
      </c>
      <c r="I75" s="50">
        <f t="shared" si="22"/>
        <v>178</v>
      </c>
      <c r="J75" s="53">
        <f>R75/Q75</f>
        <v>0.33707865168539325</v>
      </c>
      <c r="K75" s="136">
        <f>(U75/T75)-J75</f>
        <v>1.1235955056179803E-2</v>
      </c>
      <c r="L75" s="137">
        <f t="shared" si="21"/>
        <v>0.34831460674157305</v>
      </c>
      <c r="M75" s="52">
        <f>W75/T75</f>
        <v>5.6179775280898875E-3</v>
      </c>
      <c r="N75" s="52">
        <f>X75/T75</f>
        <v>0</v>
      </c>
      <c r="O75" s="52">
        <f>Y75/T75</f>
        <v>0.6460674157303371</v>
      </c>
      <c r="P75" s="52">
        <f>Z75/T75</f>
        <v>0.651685393258427</v>
      </c>
      <c r="Q75" s="55">
        <v>178</v>
      </c>
      <c r="R75" s="56">
        <v>60</v>
      </c>
      <c r="S75" s="20"/>
      <c r="T75" s="56">
        <v>178</v>
      </c>
      <c r="U75" s="56">
        <v>62</v>
      </c>
      <c r="V75" s="57"/>
      <c r="W75" s="56">
        <v>1</v>
      </c>
      <c r="X75" s="56">
        <v>0</v>
      </c>
      <c r="Y75" s="56">
        <v>115</v>
      </c>
      <c r="Z75" s="119">
        <v>116</v>
      </c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spans="1:38" ht="75" customHeight="1" thickTop="1" x14ac:dyDescent="0.35">
      <c r="A76" s="7" t="s">
        <v>39</v>
      </c>
      <c r="B76" s="7"/>
      <c r="C76" s="109"/>
      <c r="D76" s="109"/>
      <c r="E76" s="7"/>
      <c r="F76" s="67" t="s">
        <v>27</v>
      </c>
      <c r="H76" s="3"/>
      <c r="I76" s="58"/>
      <c r="J76" s="58"/>
      <c r="K76" s="132"/>
      <c r="L76" s="135"/>
      <c r="M76" s="59"/>
      <c r="N76" s="59"/>
      <c r="O76" s="59"/>
      <c r="Q76" s="26"/>
      <c r="R76" s="29"/>
      <c r="S76" s="29"/>
      <c r="T76" s="29"/>
      <c r="U76" s="29"/>
      <c r="V76" s="30"/>
      <c r="W76" s="15"/>
      <c r="X76" s="15"/>
      <c r="Y76" s="15"/>
      <c r="Z76" s="118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spans="1:38" x14ac:dyDescent="0.3">
      <c r="C77" s="104"/>
      <c r="D77" s="104"/>
      <c r="E77" s="71"/>
      <c r="F77" s="67"/>
      <c r="H77" t="s">
        <v>20</v>
      </c>
      <c r="I77" s="27">
        <f>SUM(I78:I81)</f>
        <v>1881</v>
      </c>
      <c r="J77" s="24">
        <f>R77/Q77</f>
        <v>0.16586921850079744</v>
      </c>
      <c r="K77" s="131">
        <f>(U77/T77)-J77</f>
        <v>0</v>
      </c>
      <c r="L77" s="134">
        <f>U77/T77</f>
        <v>0.16586921850079744</v>
      </c>
      <c r="M77" s="23">
        <f>W77/T77</f>
        <v>0.38968633705475808</v>
      </c>
      <c r="N77" s="23">
        <f>X77/T77</f>
        <v>2.2328548644338118E-2</v>
      </c>
      <c r="O77" s="23">
        <f>Y77/T77</f>
        <v>0.38968633705475808</v>
      </c>
      <c r="P77" s="25">
        <f>Z77/T77</f>
        <v>0.42211589580010633</v>
      </c>
      <c r="Q77" s="27">
        <f>SUM(Q78:Q81)</f>
        <v>1881</v>
      </c>
      <c r="R77" s="28">
        <f>SUM(R78:R81)</f>
        <v>312</v>
      </c>
      <c r="S77" s="29"/>
      <c r="T77" s="28">
        <f>SUM(T78:T81)</f>
        <v>1881</v>
      </c>
      <c r="U77" s="28">
        <f>SUM(U78:U81)</f>
        <v>312</v>
      </c>
      <c r="V77" s="30"/>
      <c r="W77" s="28">
        <f>SUM(W78:W81)</f>
        <v>733</v>
      </c>
      <c r="X77" s="28">
        <f>SUM(X78:X81)</f>
        <v>42</v>
      </c>
      <c r="Y77" s="28">
        <f>SUM(Y78:Y81)</f>
        <v>733</v>
      </c>
      <c r="Z77" s="116">
        <f>SUM(Z78:Z81)</f>
        <v>794</v>
      </c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</row>
    <row r="78" spans="1:38" x14ac:dyDescent="0.3">
      <c r="A78" s="31" t="s">
        <v>22</v>
      </c>
      <c r="B78" s="89">
        <v>0.27060074428495479</v>
      </c>
      <c r="C78" s="110"/>
      <c r="D78" s="105"/>
      <c r="E78" s="32" t="s">
        <v>21</v>
      </c>
      <c r="F78" s="33">
        <f>L77</f>
        <v>0.16586921850079744</v>
      </c>
      <c r="H78" s="31" t="s">
        <v>22</v>
      </c>
      <c r="I78" s="35">
        <f>Q78</f>
        <v>509</v>
      </c>
      <c r="J78" s="24">
        <f>R78/Q78</f>
        <v>0.24165029469548133</v>
      </c>
      <c r="K78" s="131">
        <f>(U78/T78)-J78</f>
        <v>0</v>
      </c>
      <c r="L78" s="134">
        <f t="shared" ref="L78:L81" si="23">U78/T78</f>
        <v>0.24165029469548133</v>
      </c>
      <c r="M78" s="23">
        <f>W78/T78</f>
        <v>0.45776031434184677</v>
      </c>
      <c r="N78" s="23">
        <f>X78/T78</f>
        <v>2.9469548133595286E-2</v>
      </c>
      <c r="O78" s="23">
        <f>Y78/T78</f>
        <v>0.45776031434184677</v>
      </c>
      <c r="P78" s="25">
        <f>Z78/T78</f>
        <v>0.27111984282907664</v>
      </c>
      <c r="Q78" s="37">
        <v>509</v>
      </c>
      <c r="R78" s="38">
        <v>123</v>
      </c>
      <c r="S78" s="29"/>
      <c r="T78" s="38">
        <v>509</v>
      </c>
      <c r="U78" s="38">
        <v>123</v>
      </c>
      <c r="V78" s="30"/>
      <c r="W78" s="40">
        <v>233</v>
      </c>
      <c r="X78" s="40">
        <v>15</v>
      </c>
      <c r="Y78" s="40">
        <v>233</v>
      </c>
      <c r="Z78" s="117">
        <v>138</v>
      </c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1:38" x14ac:dyDescent="0.3">
      <c r="A79" s="41" t="s">
        <v>23</v>
      </c>
      <c r="B79" s="90">
        <v>0.47900053163211059</v>
      </c>
      <c r="C79" s="111"/>
      <c r="D79" s="106"/>
      <c r="E79" s="177" t="s">
        <v>63</v>
      </c>
      <c r="F79" s="179">
        <f>M77</f>
        <v>0.38968633705475808</v>
      </c>
      <c r="H79" s="41" t="s">
        <v>23</v>
      </c>
      <c r="I79" s="35">
        <f t="shared" ref="I79:I81" si="24">Q79</f>
        <v>901</v>
      </c>
      <c r="J79" s="24">
        <f>R79/Q79</f>
        <v>0.11431742508324085</v>
      </c>
      <c r="K79" s="131">
        <f>(U79/T79)-J79</f>
        <v>0</v>
      </c>
      <c r="L79" s="134">
        <f t="shared" si="23"/>
        <v>0.11431742508324085</v>
      </c>
      <c r="M79" s="23">
        <f>W79/T79</f>
        <v>0.27413984461709212</v>
      </c>
      <c r="N79" s="23">
        <f>X79/T79</f>
        <v>2.5527192008879023E-2</v>
      </c>
      <c r="O79" s="23">
        <f>Y79/T79</f>
        <v>0.27413984461709212</v>
      </c>
      <c r="P79" s="25">
        <f>Z79/T79</f>
        <v>0.58601553829078801</v>
      </c>
      <c r="Q79" s="37">
        <v>901</v>
      </c>
      <c r="R79" s="38">
        <v>103</v>
      </c>
      <c r="S79" s="29"/>
      <c r="T79" s="38">
        <v>901</v>
      </c>
      <c r="U79" s="38">
        <v>103</v>
      </c>
      <c r="V79" s="30"/>
      <c r="W79" s="40">
        <v>247</v>
      </c>
      <c r="X79" s="40">
        <v>23</v>
      </c>
      <c r="Y79" s="40">
        <v>247</v>
      </c>
      <c r="Z79" s="117">
        <v>528</v>
      </c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  <row r="80" spans="1:38" x14ac:dyDescent="0.3">
      <c r="A80" s="152" t="s">
        <v>59</v>
      </c>
      <c r="B80" s="91">
        <v>9.3567251461988299E-2</v>
      </c>
      <c r="C80" s="112"/>
      <c r="D80" s="107"/>
      <c r="E80" s="60" t="s">
        <v>24</v>
      </c>
      <c r="F80" s="61">
        <f>N77</f>
        <v>2.2328548644338118E-2</v>
      </c>
      <c r="H80" s="152" t="s">
        <v>59</v>
      </c>
      <c r="I80" s="35">
        <f t="shared" si="24"/>
        <v>176</v>
      </c>
      <c r="J80" s="24">
        <f>R80/Q80</f>
        <v>0.18181818181818182</v>
      </c>
      <c r="K80" s="131">
        <f>(U80/T80)-J80</f>
        <v>0</v>
      </c>
      <c r="L80" s="134">
        <f t="shared" si="23"/>
        <v>0.18181818181818182</v>
      </c>
      <c r="M80" s="23">
        <f>W80/T80</f>
        <v>0.59090909090909094</v>
      </c>
      <c r="N80" s="23">
        <f>X80/T80</f>
        <v>5.681818181818182E-3</v>
      </c>
      <c r="O80" s="23">
        <f>Y80/T80</f>
        <v>0.59090909090909094</v>
      </c>
      <c r="P80" s="23">
        <f>Z80/T80</f>
        <v>0.22159090909090909</v>
      </c>
      <c r="Q80" s="37">
        <v>176</v>
      </c>
      <c r="R80" s="38">
        <v>32</v>
      </c>
      <c r="S80" s="29"/>
      <c r="T80" s="38">
        <v>176</v>
      </c>
      <c r="U80" s="38">
        <v>32</v>
      </c>
      <c r="V80" s="30"/>
      <c r="W80" s="40">
        <v>104</v>
      </c>
      <c r="X80" s="40">
        <v>1</v>
      </c>
      <c r="Y80" s="40">
        <v>104</v>
      </c>
      <c r="Z80" s="117">
        <v>39</v>
      </c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</row>
    <row r="81" spans="1:38" ht="15" thickBot="1" x14ac:dyDescent="0.35">
      <c r="A81" s="87" t="s">
        <v>60</v>
      </c>
      <c r="B81" s="92">
        <v>0.15683147262094629</v>
      </c>
      <c r="C81" s="113"/>
      <c r="D81" s="108"/>
      <c r="E81" s="62" t="s">
        <v>25</v>
      </c>
      <c r="F81" s="63">
        <f>O77</f>
        <v>0.38968633705475808</v>
      </c>
      <c r="G81" s="48"/>
      <c r="H81" s="174" t="s">
        <v>60</v>
      </c>
      <c r="I81" s="50">
        <f t="shared" si="24"/>
        <v>295</v>
      </c>
      <c r="J81" s="53">
        <f>R81/Q81</f>
        <v>0.18305084745762712</v>
      </c>
      <c r="K81" s="136">
        <f>(U81/T81)-J81</f>
        <v>0</v>
      </c>
      <c r="L81" s="137">
        <f t="shared" si="23"/>
        <v>0.18305084745762712</v>
      </c>
      <c r="M81" s="52">
        <f>W81/T81</f>
        <v>0.5050847457627119</v>
      </c>
      <c r="N81" s="52">
        <f>X81/T81</f>
        <v>1.0169491525423728E-2</v>
      </c>
      <c r="O81" s="52">
        <f>Y81/T81</f>
        <v>0.5050847457627119</v>
      </c>
      <c r="P81" s="52">
        <f>Z81/T81</f>
        <v>0.30169491525423731</v>
      </c>
      <c r="Q81" s="55">
        <v>295</v>
      </c>
      <c r="R81" s="56">
        <v>54</v>
      </c>
      <c r="S81" s="20"/>
      <c r="T81" s="56">
        <v>295</v>
      </c>
      <c r="U81" s="56">
        <v>54</v>
      </c>
      <c r="V81" s="57"/>
      <c r="W81" s="56">
        <v>149</v>
      </c>
      <c r="X81" s="56">
        <v>3</v>
      </c>
      <c r="Y81" s="56">
        <v>149</v>
      </c>
      <c r="Z81" s="119">
        <v>89</v>
      </c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</row>
    <row r="82" spans="1:38" ht="67.5" customHeight="1" thickTop="1" x14ac:dyDescent="0.35">
      <c r="A82" s="7" t="s">
        <v>40</v>
      </c>
      <c r="B82" s="7"/>
      <c r="C82" s="109"/>
      <c r="D82" s="109"/>
      <c r="E82" s="7"/>
      <c r="F82" s="67" t="s">
        <v>27</v>
      </c>
      <c r="H82" s="3"/>
      <c r="I82" s="58"/>
      <c r="J82" s="58"/>
      <c r="K82" s="132"/>
      <c r="L82" s="135"/>
      <c r="M82" s="59"/>
      <c r="N82" s="59"/>
      <c r="O82" s="59"/>
      <c r="Q82" s="26"/>
      <c r="R82" s="29"/>
      <c r="S82" s="29"/>
      <c r="T82" s="29"/>
      <c r="U82" s="29"/>
      <c r="V82" s="30"/>
      <c r="W82" s="15"/>
      <c r="X82" s="15"/>
      <c r="Y82" s="15"/>
      <c r="Z82" s="118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</row>
    <row r="83" spans="1:38" x14ac:dyDescent="0.3">
      <c r="C83" s="104"/>
      <c r="D83" s="104"/>
      <c r="E83" s="71"/>
      <c r="F83" s="67"/>
      <c r="H83" t="s">
        <v>20</v>
      </c>
      <c r="I83" s="27">
        <f>SUM(I84:I87)</f>
        <v>534</v>
      </c>
      <c r="J83" s="24">
        <f>R83/Q83</f>
        <v>0.40074906367041196</v>
      </c>
      <c r="K83" s="131">
        <f>(U83/T83)-J83</f>
        <v>7.4906367041198685E-3</v>
      </c>
      <c r="L83" s="134">
        <f>U83/T83</f>
        <v>0.40823970037453183</v>
      </c>
      <c r="M83" s="23">
        <f>W83/T83</f>
        <v>0.26029962546816482</v>
      </c>
      <c r="N83" s="23">
        <f>X83/T83</f>
        <v>7.4906367041198503E-3</v>
      </c>
      <c r="O83" s="23">
        <f>Y83/T83</f>
        <v>0.32397003745318353</v>
      </c>
      <c r="P83" s="25">
        <f>Z83/T83</f>
        <v>0.59176029962546817</v>
      </c>
      <c r="Q83" s="27">
        <f>SUM(Q84:Q87)</f>
        <v>534</v>
      </c>
      <c r="R83" s="28">
        <f>SUM(R84:R87)</f>
        <v>214</v>
      </c>
      <c r="S83" s="29"/>
      <c r="T83" s="28">
        <f>SUM(T84:T87)</f>
        <v>534</v>
      </c>
      <c r="U83" s="28">
        <f>SUM(U84:U87)</f>
        <v>218</v>
      </c>
      <c r="V83" s="30"/>
      <c r="W83" s="28">
        <f>SUM(W84:W87)</f>
        <v>139</v>
      </c>
      <c r="X83" s="28">
        <f>SUM(X84:X87)</f>
        <v>4</v>
      </c>
      <c r="Y83" s="28">
        <f>SUM(Y84:Y87)</f>
        <v>173</v>
      </c>
      <c r="Z83" s="116">
        <f>SUM(Z84:Z87)</f>
        <v>316</v>
      </c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</row>
    <row r="84" spans="1:38" x14ac:dyDescent="0.3">
      <c r="A84" s="31" t="s">
        <v>22</v>
      </c>
      <c r="B84" s="89">
        <v>0.4943820224719101</v>
      </c>
      <c r="C84" s="110"/>
      <c r="D84" s="105"/>
      <c r="E84" s="32" t="s">
        <v>21</v>
      </c>
      <c r="F84" s="33">
        <f>L83</f>
        <v>0.40823970037453183</v>
      </c>
      <c r="H84" s="31" t="s">
        <v>22</v>
      </c>
      <c r="I84" s="35">
        <f>Q84</f>
        <v>264</v>
      </c>
      <c r="J84" s="24">
        <f>R84/Q84</f>
        <v>0.53787878787878785</v>
      </c>
      <c r="K84" s="131">
        <f>(U84/T84)-J84</f>
        <v>0</v>
      </c>
      <c r="L84" s="134">
        <f t="shared" ref="L84:L87" si="25">U84/T84</f>
        <v>0.53787878787878785</v>
      </c>
      <c r="M84" s="23">
        <f>W84/T84</f>
        <v>0.18181818181818182</v>
      </c>
      <c r="N84" s="23">
        <f>X84/T84</f>
        <v>0</v>
      </c>
      <c r="O84" s="23">
        <f>Y84/T84</f>
        <v>0.28030303030303028</v>
      </c>
      <c r="P84" s="25">
        <f>Z84/T84</f>
        <v>0.4621212121212121</v>
      </c>
      <c r="Q84" s="37">
        <v>264</v>
      </c>
      <c r="R84" s="38">
        <v>142</v>
      </c>
      <c r="S84" s="29"/>
      <c r="T84" s="38">
        <v>264</v>
      </c>
      <c r="U84" s="38">
        <v>142</v>
      </c>
      <c r="V84" s="30"/>
      <c r="W84" s="40">
        <v>48</v>
      </c>
      <c r="X84" s="40">
        <v>0</v>
      </c>
      <c r="Y84" s="40">
        <v>74</v>
      </c>
      <c r="Z84" s="117">
        <v>122</v>
      </c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</row>
    <row r="85" spans="1:38" x14ac:dyDescent="0.3">
      <c r="A85" s="41" t="s">
        <v>23</v>
      </c>
      <c r="B85" s="90">
        <v>0.37265917602996257</v>
      </c>
      <c r="C85" s="111"/>
      <c r="D85" s="106"/>
      <c r="E85" s="177" t="s">
        <v>63</v>
      </c>
      <c r="F85" s="179">
        <f>M83</f>
        <v>0.26029962546816482</v>
      </c>
      <c r="H85" s="41" t="s">
        <v>23</v>
      </c>
      <c r="I85" s="35">
        <f t="shared" ref="I85:I87" si="26">Q85</f>
        <v>199</v>
      </c>
      <c r="J85" s="24">
        <f>R85/Q85</f>
        <v>0.21105527638190955</v>
      </c>
      <c r="K85" s="131">
        <f>(U85/T85)-J85</f>
        <v>2.0100502512562818E-2</v>
      </c>
      <c r="L85" s="134">
        <f t="shared" si="25"/>
        <v>0.23115577889447236</v>
      </c>
      <c r="M85" s="23">
        <f>W85/T85</f>
        <v>0.33165829145728642</v>
      </c>
      <c r="N85" s="23">
        <f>X85/T85</f>
        <v>1.507537688442211E-2</v>
      </c>
      <c r="O85" s="23">
        <f>Y85/T85</f>
        <v>0.42211055276381909</v>
      </c>
      <c r="P85" s="25">
        <f>Z85/T85</f>
        <v>0.76884422110552764</v>
      </c>
      <c r="Q85" s="37">
        <v>199</v>
      </c>
      <c r="R85" s="38">
        <v>42</v>
      </c>
      <c r="S85" s="29"/>
      <c r="T85" s="38">
        <v>199</v>
      </c>
      <c r="U85" s="38">
        <v>46</v>
      </c>
      <c r="V85" s="30"/>
      <c r="W85" s="40">
        <v>66</v>
      </c>
      <c r="X85" s="40">
        <v>3</v>
      </c>
      <c r="Y85" s="40">
        <v>84</v>
      </c>
      <c r="Z85" s="117">
        <v>153</v>
      </c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</row>
    <row r="86" spans="1:38" x14ac:dyDescent="0.3">
      <c r="A86" s="152" t="s">
        <v>59</v>
      </c>
      <c r="B86" s="91">
        <v>8.6142322097378279E-2</v>
      </c>
      <c r="C86" s="112"/>
      <c r="D86" s="107"/>
      <c r="E86" s="60" t="s">
        <v>24</v>
      </c>
      <c r="F86" s="61">
        <f>N83</f>
        <v>7.4906367041198503E-3</v>
      </c>
      <c r="H86" s="152" t="s">
        <v>59</v>
      </c>
      <c r="I86" s="35">
        <f t="shared" si="26"/>
        <v>46</v>
      </c>
      <c r="J86" s="24">
        <f>R86/Q86</f>
        <v>0.52173913043478259</v>
      </c>
      <c r="K86" s="131">
        <f>(U86/T86)-J86</f>
        <v>0</v>
      </c>
      <c r="L86" s="134">
        <f t="shared" si="25"/>
        <v>0.52173913043478259</v>
      </c>
      <c r="M86" s="23">
        <f>W86/T86</f>
        <v>0.2391304347826087</v>
      </c>
      <c r="N86" s="23">
        <f>X86/T86</f>
        <v>2.1739130434782608E-2</v>
      </c>
      <c r="O86" s="23">
        <f>Y86/T86</f>
        <v>0.21739130434782608</v>
      </c>
      <c r="P86" s="23">
        <f>Z86/T86</f>
        <v>0.47826086956521741</v>
      </c>
      <c r="Q86" s="37">
        <v>46</v>
      </c>
      <c r="R86" s="38">
        <v>24</v>
      </c>
      <c r="S86" s="29"/>
      <c r="T86" s="38">
        <v>46</v>
      </c>
      <c r="U86" s="38">
        <v>24</v>
      </c>
      <c r="V86" s="72"/>
      <c r="W86" s="37">
        <v>11</v>
      </c>
      <c r="X86" s="38">
        <v>1</v>
      </c>
      <c r="Y86" s="38">
        <v>10</v>
      </c>
      <c r="Z86" s="117">
        <v>22</v>
      </c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</row>
    <row r="87" spans="1:38" ht="15" thickBot="1" x14ac:dyDescent="0.35">
      <c r="A87" s="87" t="s">
        <v>60</v>
      </c>
      <c r="B87" s="92">
        <v>4.6816479400749067E-2</v>
      </c>
      <c r="C87" s="113"/>
      <c r="D87" s="108"/>
      <c r="E87" s="62" t="s">
        <v>25</v>
      </c>
      <c r="F87" s="63">
        <f>O83</f>
        <v>0.32397003745318353</v>
      </c>
      <c r="G87" s="48"/>
      <c r="H87" s="174" t="s">
        <v>60</v>
      </c>
      <c r="I87" s="50">
        <f t="shared" si="26"/>
        <v>25</v>
      </c>
      <c r="J87" s="53">
        <f>R87/Q87</f>
        <v>0.24</v>
      </c>
      <c r="K87" s="136">
        <f>(U87/T87)-J87</f>
        <v>0</v>
      </c>
      <c r="L87" s="137">
        <f t="shared" si="25"/>
        <v>0.24</v>
      </c>
      <c r="M87" s="52">
        <f>W87/T87</f>
        <v>0.56000000000000005</v>
      </c>
      <c r="N87" s="52">
        <f>X87/T87</f>
        <v>0</v>
      </c>
      <c r="O87" s="52">
        <f>Y87/T87</f>
        <v>0.2</v>
      </c>
      <c r="P87" s="52">
        <f>Z87/T87</f>
        <v>0.76</v>
      </c>
      <c r="Q87" s="55">
        <v>25</v>
      </c>
      <c r="R87" s="56">
        <v>6</v>
      </c>
      <c r="S87" s="20"/>
      <c r="T87" s="56">
        <v>25</v>
      </c>
      <c r="U87" s="56">
        <v>6</v>
      </c>
      <c r="V87" s="57"/>
      <c r="W87" s="56">
        <v>14</v>
      </c>
      <c r="X87" s="56">
        <v>0</v>
      </c>
      <c r="Y87" s="56">
        <v>5</v>
      </c>
      <c r="Z87" s="56">
        <v>19</v>
      </c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</row>
    <row r="88" spans="1:38" ht="15" thickTop="1" x14ac:dyDescent="0.3">
      <c r="L88" s="39"/>
      <c r="Q88" s="15"/>
      <c r="R88" s="15"/>
      <c r="S88" s="15"/>
      <c r="T88" s="15"/>
      <c r="U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</row>
    <row r="89" spans="1:38" x14ac:dyDescent="0.3">
      <c r="E89" s="71" t="s">
        <v>58</v>
      </c>
      <c r="H89" s="175" t="s">
        <v>62</v>
      </c>
      <c r="I89" s="163"/>
    </row>
    <row r="90" spans="1:38" x14ac:dyDescent="0.3">
      <c r="E90" s="150" t="s">
        <v>22</v>
      </c>
      <c r="F90" s="158"/>
      <c r="H90" s="32" t="s">
        <v>21</v>
      </c>
      <c r="I90" s="164"/>
    </row>
    <row r="91" spans="1:38" x14ac:dyDescent="0.3">
      <c r="E91" s="151" t="s">
        <v>23</v>
      </c>
      <c r="F91" s="159"/>
      <c r="H91" s="177" t="s">
        <v>63</v>
      </c>
      <c r="I91" s="176"/>
    </row>
    <row r="92" spans="1:38" x14ac:dyDescent="0.3">
      <c r="E92" s="152" t="s">
        <v>59</v>
      </c>
      <c r="F92" s="160"/>
      <c r="H92" s="43" t="s">
        <v>24</v>
      </c>
      <c r="I92" s="165"/>
    </row>
    <row r="93" spans="1:38" x14ac:dyDescent="0.3">
      <c r="E93" s="161" t="s">
        <v>60</v>
      </c>
      <c r="F93" s="162"/>
      <c r="H93" s="166" t="s">
        <v>25</v>
      </c>
      <c r="I93" s="167"/>
    </row>
    <row r="94" spans="1:38" x14ac:dyDescent="0.3">
      <c r="I94" s="163"/>
    </row>
    <row r="95" spans="1:38" ht="15.6" x14ac:dyDescent="0.3">
      <c r="A95" s="181" t="s">
        <v>64</v>
      </c>
    </row>
    <row r="96" spans="1:38" ht="15.6" x14ac:dyDescent="0.3">
      <c r="A96" s="182" t="s">
        <v>65</v>
      </c>
      <c r="B96" s="183"/>
      <c r="C96" s="183"/>
      <c r="D96" s="183"/>
      <c r="E96" s="183"/>
    </row>
  </sheetData>
  <mergeCells count="6">
    <mergeCell ref="A96:E96"/>
    <mergeCell ref="W3:Y3"/>
    <mergeCell ref="E3:F3"/>
    <mergeCell ref="J3:K3"/>
    <mergeCell ref="M3:O3"/>
    <mergeCell ref="Q3:U3"/>
  </mergeCells>
  <hyperlinks>
    <hyperlink ref="A96" r:id="rId1" display="https://creativecommons.org/licenses/by-nc-sa/4.0/" xr:uid="{D37C8E49-FDD2-4BA6-BFF2-257C54BD4C09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B294-A719-4987-AC65-68ED771F4F8D}">
  <dimension ref="A1:AL90"/>
  <sheetViews>
    <sheetView workbookViewId="0"/>
  </sheetViews>
  <sheetFormatPr defaultRowHeight="14.4" x14ac:dyDescent="0.3"/>
  <cols>
    <col min="1" max="1" width="22" customWidth="1"/>
    <col min="2" max="2" width="10.88671875" customWidth="1"/>
    <col min="3" max="3" width="29.33203125" style="171" customWidth="1"/>
    <col min="4" max="4" width="29.6640625" style="171" customWidth="1"/>
    <col min="5" max="5" width="13.33203125" customWidth="1"/>
    <col min="7" max="7" width="2.5546875" customWidth="1"/>
    <col min="8" max="8" width="18.109375" customWidth="1"/>
    <col min="9" max="9" width="11.6640625" customWidth="1"/>
    <col min="18" max="18" width="8.5546875" customWidth="1"/>
    <col min="19" max="19" width="2.5546875" customWidth="1"/>
    <col min="22" max="22" width="3.33203125" customWidth="1"/>
  </cols>
  <sheetData>
    <row r="1" spans="1:38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89" t="s">
        <v>3</v>
      </c>
      <c r="O1" s="189"/>
      <c r="P1" s="189"/>
      <c r="Q1" s="189"/>
      <c r="R1" s="1"/>
      <c r="T1" s="1"/>
      <c r="U1" s="1"/>
    </row>
    <row r="2" spans="1:38" ht="18" x14ac:dyDescent="0.35">
      <c r="H2" s="3"/>
      <c r="I2" s="3"/>
      <c r="J2" s="3"/>
      <c r="K2" s="3"/>
      <c r="L2" s="3"/>
      <c r="M2" s="3"/>
      <c r="N2" s="3"/>
      <c r="O2" s="3"/>
      <c r="U2" s="3"/>
    </row>
    <row r="3" spans="1:38" s="6" customFormat="1" ht="61.5" customHeight="1" x14ac:dyDescent="0.35">
      <c r="A3" s="5"/>
      <c r="B3" s="5"/>
      <c r="C3" s="180" t="s">
        <v>2</v>
      </c>
      <c r="D3" s="128" t="s">
        <v>61</v>
      </c>
      <c r="E3" s="97"/>
      <c r="F3" s="97"/>
      <c r="H3" s="73"/>
      <c r="I3" s="125" t="s">
        <v>57</v>
      </c>
      <c r="J3" s="184" t="s">
        <v>3</v>
      </c>
      <c r="K3" s="185"/>
      <c r="L3" s="74"/>
      <c r="M3" s="184" t="s">
        <v>4</v>
      </c>
      <c r="N3" s="185"/>
      <c r="O3" s="185"/>
      <c r="P3" s="126"/>
      <c r="Q3" s="127"/>
      <c r="R3" s="127"/>
      <c r="S3" s="127"/>
      <c r="T3" s="127"/>
      <c r="U3" s="127"/>
      <c r="V3" s="127"/>
      <c r="W3" s="184" t="s">
        <v>4</v>
      </c>
      <c r="X3" s="185"/>
      <c r="Y3" s="185"/>
      <c r="Z3" s="190"/>
    </row>
    <row r="4" spans="1:38" ht="70.5" customHeight="1" thickBot="1" x14ac:dyDescent="0.4">
      <c r="A4" s="98" t="s">
        <v>41</v>
      </c>
      <c r="B4" s="98"/>
      <c r="C4" s="168"/>
      <c r="D4" s="168"/>
      <c r="E4" s="98"/>
      <c r="F4" s="98"/>
      <c r="G4" s="98"/>
      <c r="H4" s="99" t="s">
        <v>6</v>
      </c>
      <c r="I4" s="96" t="s">
        <v>56</v>
      </c>
      <c r="J4" s="11" t="s">
        <v>8</v>
      </c>
      <c r="K4" s="10" t="s">
        <v>9</v>
      </c>
      <c r="L4" s="75" t="s">
        <v>42</v>
      </c>
      <c r="M4" s="12" t="s">
        <v>11</v>
      </c>
      <c r="N4" s="13" t="s">
        <v>12</v>
      </c>
      <c r="O4" s="13" t="s">
        <v>13</v>
      </c>
      <c r="P4" s="121" t="s">
        <v>14</v>
      </c>
      <c r="Q4" s="17" t="s">
        <v>15</v>
      </c>
      <c r="R4" s="17" t="s">
        <v>16</v>
      </c>
      <c r="S4" s="17"/>
      <c r="T4" s="17" t="s">
        <v>17</v>
      </c>
      <c r="U4" s="17" t="s">
        <v>18</v>
      </c>
      <c r="W4" s="18" t="s">
        <v>11</v>
      </c>
      <c r="X4" s="19" t="s">
        <v>12</v>
      </c>
      <c r="Y4" s="19" t="s">
        <v>13</v>
      </c>
      <c r="Z4" s="120" t="s">
        <v>19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5" thickTop="1" x14ac:dyDescent="0.3">
      <c r="C5" s="169"/>
      <c r="D5" s="169"/>
      <c r="H5" t="s">
        <v>20</v>
      </c>
      <c r="I5" s="21">
        <f>SUM(I6:I9)</f>
        <v>740</v>
      </c>
      <c r="J5" s="22">
        <f>R5/Q5</f>
        <v>0.31351351351351353</v>
      </c>
      <c r="K5" s="76">
        <f>(U5/T5)-J5</f>
        <v>2.9729729729729704E-2</v>
      </c>
      <c r="L5" s="77">
        <f>U5/T5</f>
        <v>0.34324324324324323</v>
      </c>
      <c r="M5" s="24">
        <f>W5/T5</f>
        <v>4.8648648648648651E-2</v>
      </c>
      <c r="N5" s="23">
        <f>X5/T5</f>
        <v>6.7567567567567571E-3</v>
      </c>
      <c r="O5" s="23">
        <f>Y5/T5</f>
        <v>0.60135135135135132</v>
      </c>
      <c r="P5" s="122">
        <f>Z5/T5</f>
        <v>0.65675675675675671</v>
      </c>
      <c r="Q5" s="28">
        <f>SUM(Q6:Q9)</f>
        <v>740</v>
      </c>
      <c r="R5" s="28">
        <f>SUM(R6:R9)</f>
        <v>232</v>
      </c>
      <c r="S5" s="29"/>
      <c r="T5" s="28">
        <f>SUM(T6:T9)</f>
        <v>740</v>
      </c>
      <c r="U5" s="28">
        <f>SUM(U6:U9)</f>
        <v>254</v>
      </c>
      <c r="V5" s="30"/>
      <c r="W5" s="28">
        <f t="shared" ref="W5:Z5" si="0">SUM(W6:W9)</f>
        <v>36</v>
      </c>
      <c r="X5" s="28">
        <f t="shared" si="0"/>
        <v>5</v>
      </c>
      <c r="Y5" s="28">
        <f t="shared" si="0"/>
        <v>445</v>
      </c>
      <c r="Z5" s="116">
        <f t="shared" si="0"/>
        <v>486</v>
      </c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3">
      <c r="A6" s="31" t="s">
        <v>22</v>
      </c>
      <c r="B6" s="94">
        <v>0.61621621621621625</v>
      </c>
      <c r="C6" s="169"/>
      <c r="D6" s="169"/>
      <c r="E6" s="32" t="s">
        <v>21</v>
      </c>
      <c r="F6" s="78">
        <f>L5</f>
        <v>0.34324324324324323</v>
      </c>
      <c r="G6" s="31"/>
      <c r="H6" s="31" t="s">
        <v>22</v>
      </c>
      <c r="I6" s="35">
        <f>Q6</f>
        <v>456</v>
      </c>
      <c r="J6" s="36">
        <f>R6/Q6</f>
        <v>0.22807017543859648</v>
      </c>
      <c r="K6" s="23">
        <f>(U6/T6)-J6</f>
        <v>2.4122807017543879E-2</v>
      </c>
      <c r="L6" s="77">
        <f t="shared" ref="L6:L9" si="1">U6/T6</f>
        <v>0.25219298245614036</v>
      </c>
      <c r="M6" s="24">
        <f t="shared" ref="M6:M9" si="2">W6/T6</f>
        <v>5.921052631578947E-2</v>
      </c>
      <c r="N6" s="23">
        <f t="shared" ref="N6:N9" si="3">X6/T6</f>
        <v>6.5789473684210523E-3</v>
      </c>
      <c r="O6" s="23">
        <f t="shared" ref="O6:O9" si="4">Y6/T6</f>
        <v>0.68201754385964908</v>
      </c>
      <c r="P6" s="122">
        <f t="shared" ref="P6:P9" si="5">Z6/T6</f>
        <v>0.7478070175438597</v>
      </c>
      <c r="Q6" s="40">
        <v>456</v>
      </c>
      <c r="R6" s="40">
        <v>104</v>
      </c>
      <c r="S6" s="38"/>
      <c r="T6" s="40">
        <v>456</v>
      </c>
      <c r="U6" s="40">
        <v>115</v>
      </c>
      <c r="V6" s="30"/>
      <c r="W6" s="40">
        <v>27</v>
      </c>
      <c r="X6" s="40">
        <v>3</v>
      </c>
      <c r="Y6" s="40">
        <v>311</v>
      </c>
      <c r="Z6" s="117">
        <v>341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3">
      <c r="A7" s="41" t="s">
        <v>23</v>
      </c>
      <c r="B7" s="93">
        <v>3.3783783783783786E-2</v>
      </c>
      <c r="C7" s="169"/>
      <c r="D7" s="169"/>
      <c r="E7" s="177" t="s">
        <v>63</v>
      </c>
      <c r="F7" s="178">
        <f>M5</f>
        <v>4.8648648648648651E-2</v>
      </c>
      <c r="G7" s="41"/>
      <c r="H7" s="41" t="s">
        <v>23</v>
      </c>
      <c r="I7" s="35">
        <f>Q7</f>
        <v>25</v>
      </c>
      <c r="J7" s="36">
        <f>R7/Q7</f>
        <v>0.08</v>
      </c>
      <c r="K7" s="23">
        <f>(U7/T7)-J7</f>
        <v>0.12000000000000001</v>
      </c>
      <c r="L7" s="77">
        <f t="shared" si="1"/>
        <v>0.2</v>
      </c>
      <c r="M7" s="24">
        <f t="shared" si="2"/>
        <v>0.04</v>
      </c>
      <c r="N7" s="23">
        <f t="shared" si="3"/>
        <v>0.04</v>
      </c>
      <c r="O7" s="23">
        <f t="shared" si="4"/>
        <v>0.72</v>
      </c>
      <c r="P7" s="122">
        <f t="shared" si="5"/>
        <v>0.8</v>
      </c>
      <c r="Q7" s="40">
        <v>25</v>
      </c>
      <c r="R7" s="40">
        <v>2</v>
      </c>
      <c r="S7" s="38"/>
      <c r="T7" s="40">
        <v>25</v>
      </c>
      <c r="U7" s="40">
        <v>5</v>
      </c>
      <c r="V7" s="30"/>
      <c r="W7" s="40">
        <v>1</v>
      </c>
      <c r="X7" s="40">
        <v>1</v>
      </c>
      <c r="Y7" s="40">
        <v>18</v>
      </c>
      <c r="Z7" s="117">
        <v>20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3">
      <c r="A8" s="152" t="s">
        <v>59</v>
      </c>
      <c r="B8" s="91">
        <v>0.17837837837837839</v>
      </c>
      <c r="C8" s="169"/>
      <c r="D8" s="169"/>
      <c r="E8" s="43" t="s">
        <v>24</v>
      </c>
      <c r="F8" s="79">
        <f>N5</f>
        <v>6.7567567567567571E-3</v>
      </c>
      <c r="G8" s="42"/>
      <c r="H8" s="152" t="s">
        <v>59</v>
      </c>
      <c r="I8" s="35">
        <f>Q8</f>
        <v>132</v>
      </c>
      <c r="J8" s="36">
        <f>R8/Q8</f>
        <v>0.44696969696969696</v>
      </c>
      <c r="K8" s="23">
        <f>(U8/T8)-J8</f>
        <v>2.2727272727272763E-2</v>
      </c>
      <c r="L8" s="77">
        <f t="shared" si="1"/>
        <v>0.46969696969696972</v>
      </c>
      <c r="M8" s="24">
        <f t="shared" si="2"/>
        <v>2.2727272727272728E-2</v>
      </c>
      <c r="N8" s="23">
        <f t="shared" si="3"/>
        <v>7.575757575757576E-3</v>
      </c>
      <c r="O8" s="23">
        <f t="shared" si="4"/>
        <v>0.5</v>
      </c>
      <c r="P8" s="122">
        <f t="shared" si="5"/>
        <v>0.53030303030303028</v>
      </c>
      <c r="Q8" s="40">
        <v>132</v>
      </c>
      <c r="R8" s="40">
        <v>59</v>
      </c>
      <c r="S8" s="38"/>
      <c r="T8" s="40">
        <v>132</v>
      </c>
      <c r="U8" s="40">
        <v>62</v>
      </c>
      <c r="V8" s="30"/>
      <c r="W8" s="40">
        <v>3</v>
      </c>
      <c r="X8" s="40">
        <v>1</v>
      </c>
      <c r="Y8" s="40">
        <v>66</v>
      </c>
      <c r="Z8" s="117">
        <v>70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ht="15" thickBot="1" x14ac:dyDescent="0.35">
      <c r="A9" s="174" t="s">
        <v>60</v>
      </c>
      <c r="B9" s="92">
        <v>0.17162162162162162</v>
      </c>
      <c r="C9" s="172"/>
      <c r="D9" s="172"/>
      <c r="E9" s="46" t="s">
        <v>25</v>
      </c>
      <c r="F9" s="80">
        <f>O5</f>
        <v>0.60135135135135132</v>
      </c>
      <c r="G9" s="45"/>
      <c r="H9" s="174" t="s">
        <v>60</v>
      </c>
      <c r="I9" s="50">
        <f>Q9</f>
        <v>127</v>
      </c>
      <c r="J9" s="51">
        <f>R9/Q9</f>
        <v>0.52755905511811019</v>
      </c>
      <c r="K9" s="52">
        <f>(U9/T9)-J9</f>
        <v>3.9370078740157521E-2</v>
      </c>
      <c r="L9" s="81">
        <f t="shared" si="1"/>
        <v>0.56692913385826771</v>
      </c>
      <c r="M9" s="53">
        <f t="shared" si="2"/>
        <v>3.937007874015748E-2</v>
      </c>
      <c r="N9" s="52">
        <f t="shared" si="3"/>
        <v>0</v>
      </c>
      <c r="O9" s="52">
        <f t="shared" si="4"/>
        <v>0.39370078740157483</v>
      </c>
      <c r="P9" s="123">
        <f t="shared" si="5"/>
        <v>0.43307086614173229</v>
      </c>
      <c r="Q9" s="40">
        <v>127</v>
      </c>
      <c r="R9" s="40">
        <v>67</v>
      </c>
      <c r="S9" s="38"/>
      <c r="T9" s="40">
        <v>127</v>
      </c>
      <c r="U9" s="40">
        <v>72</v>
      </c>
      <c r="V9" s="30"/>
      <c r="W9" s="40">
        <v>5</v>
      </c>
      <c r="X9" s="40">
        <v>0</v>
      </c>
      <c r="Y9" s="40">
        <v>50</v>
      </c>
      <c r="Z9" s="117">
        <v>55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ht="63.75" customHeight="1" thickTop="1" x14ac:dyDescent="0.35">
      <c r="A10" s="7" t="s">
        <v>43</v>
      </c>
      <c r="B10" s="7"/>
      <c r="C10" s="170"/>
      <c r="D10" s="170"/>
      <c r="E10" s="7"/>
      <c r="F10" s="7"/>
      <c r="G10" s="7"/>
      <c r="H10" s="8" t="s">
        <v>27</v>
      </c>
      <c r="I10" s="58"/>
      <c r="J10" s="58"/>
      <c r="K10" s="59"/>
      <c r="L10" s="3"/>
      <c r="M10" s="58"/>
      <c r="N10" s="59"/>
      <c r="O10" s="59"/>
      <c r="P10" s="124"/>
      <c r="Q10" s="29"/>
      <c r="R10" s="29"/>
      <c r="S10" s="29"/>
      <c r="T10" s="29"/>
      <c r="U10" s="29"/>
      <c r="V10" s="30"/>
      <c r="W10" s="15"/>
      <c r="X10" s="15"/>
      <c r="Y10" s="15"/>
      <c r="Z10" s="118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x14ac:dyDescent="0.3">
      <c r="C11" s="169"/>
      <c r="D11" s="169"/>
      <c r="H11" t="s">
        <v>20</v>
      </c>
      <c r="I11" s="27">
        <f>SUM(I12:I15)</f>
        <v>1818</v>
      </c>
      <c r="J11" s="36">
        <f>R11/Q11</f>
        <v>0.35588558855885588</v>
      </c>
      <c r="K11" s="23">
        <f>(U11/T11)-J11</f>
        <v>2.8602860286028597E-2</v>
      </c>
      <c r="L11" s="77">
        <f t="shared" ref="L11:L15" si="6">U11/T11</f>
        <v>0.38448844884488448</v>
      </c>
      <c r="M11" s="24">
        <f>W11/T11</f>
        <v>0.30968096809680967</v>
      </c>
      <c r="N11" s="23">
        <f>X11/T11</f>
        <v>2.2552255225522552E-2</v>
      </c>
      <c r="O11" s="23">
        <f>Y11/T11</f>
        <v>0.28327832783278328</v>
      </c>
      <c r="P11" s="122">
        <f>Z11/T11</f>
        <v>0.61551155115511547</v>
      </c>
      <c r="Q11" s="28">
        <f>SUM(Q12:Q15)</f>
        <v>1818</v>
      </c>
      <c r="R11" s="28">
        <f>SUM(R12:R15)</f>
        <v>647</v>
      </c>
      <c r="S11" s="29"/>
      <c r="T11" s="28">
        <f>SUM(T12:T15)</f>
        <v>1818</v>
      </c>
      <c r="U11" s="28">
        <f>SUM(U12:U15)</f>
        <v>699</v>
      </c>
      <c r="V11" s="30"/>
      <c r="W11" s="28">
        <f>SUM(W12:W15)</f>
        <v>563</v>
      </c>
      <c r="X11" s="28">
        <f>SUM(X12:X15)</f>
        <v>41</v>
      </c>
      <c r="Y11" s="28">
        <f>SUM(Y12:Y15)</f>
        <v>515</v>
      </c>
      <c r="Z11" s="116">
        <f>SUM(Z12:Z15)</f>
        <v>1119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3">
      <c r="A12" s="31" t="s">
        <v>22</v>
      </c>
      <c r="B12" s="89">
        <v>0.64026402640264024</v>
      </c>
      <c r="C12" s="169"/>
      <c r="D12" s="169"/>
      <c r="E12" s="32" t="s">
        <v>21</v>
      </c>
      <c r="F12" s="78">
        <f>L11</f>
        <v>0.38448844884488448</v>
      </c>
      <c r="G12" s="31"/>
      <c r="H12" s="31" t="s">
        <v>22</v>
      </c>
      <c r="I12" s="35">
        <f>Q12</f>
        <v>1164</v>
      </c>
      <c r="J12" s="36">
        <f>R12/Q12</f>
        <v>0.31958762886597936</v>
      </c>
      <c r="K12" s="23">
        <f>(U12/T12)-J12</f>
        <v>3.2646048109965686E-2</v>
      </c>
      <c r="L12" s="77">
        <f t="shared" si="6"/>
        <v>0.35223367697594504</v>
      </c>
      <c r="M12" s="24">
        <f t="shared" ref="M12:M15" si="7">W12/T12</f>
        <v>0.32989690721649484</v>
      </c>
      <c r="N12" s="23">
        <f t="shared" ref="N12:N15" si="8">X12/T12</f>
        <v>2.5773195876288658E-2</v>
      </c>
      <c r="O12" s="23">
        <f t="shared" ref="O12:O15" si="9">Y12/T12</f>
        <v>0.29209621993127149</v>
      </c>
      <c r="P12" s="122">
        <f t="shared" ref="P12:P15" si="10">Z12/T12</f>
        <v>0.64776632302405501</v>
      </c>
      <c r="Q12" s="40">
        <v>1164</v>
      </c>
      <c r="R12" s="40">
        <v>372</v>
      </c>
      <c r="S12" s="29"/>
      <c r="T12" s="40">
        <v>1164</v>
      </c>
      <c r="U12" s="40">
        <v>410</v>
      </c>
      <c r="V12" s="30"/>
      <c r="W12" s="40">
        <v>384</v>
      </c>
      <c r="X12" s="40">
        <v>30</v>
      </c>
      <c r="Y12" s="40">
        <v>340</v>
      </c>
      <c r="Z12" s="117">
        <v>754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x14ac:dyDescent="0.3">
      <c r="A13" s="41" t="s">
        <v>23</v>
      </c>
      <c r="B13" s="90">
        <v>6.6556655665566553E-2</v>
      </c>
      <c r="C13" s="169"/>
      <c r="D13" s="169"/>
      <c r="E13" s="177" t="s">
        <v>63</v>
      </c>
      <c r="F13" s="178">
        <f>M11</f>
        <v>0.30968096809680967</v>
      </c>
      <c r="G13" s="41"/>
      <c r="H13" s="41" t="s">
        <v>23</v>
      </c>
      <c r="I13" s="35">
        <f>Q13</f>
        <v>121</v>
      </c>
      <c r="J13" s="36">
        <f>R13/Q13</f>
        <v>0.17355371900826447</v>
      </c>
      <c r="K13" s="23">
        <f>(U13/T13)-J13</f>
        <v>3.3057851239669422E-2</v>
      </c>
      <c r="L13" s="77">
        <f t="shared" si="6"/>
        <v>0.20661157024793389</v>
      </c>
      <c r="M13" s="24">
        <f t="shared" si="7"/>
        <v>0.2975206611570248</v>
      </c>
      <c r="N13" s="23">
        <f t="shared" si="8"/>
        <v>1.6528925619834711E-2</v>
      </c>
      <c r="O13" s="23">
        <f t="shared" si="9"/>
        <v>0.47933884297520662</v>
      </c>
      <c r="P13" s="122">
        <f t="shared" si="10"/>
        <v>0.79338842975206614</v>
      </c>
      <c r="Q13" s="40">
        <v>121</v>
      </c>
      <c r="R13" s="40">
        <v>21</v>
      </c>
      <c r="S13" s="29"/>
      <c r="T13" s="40">
        <v>121</v>
      </c>
      <c r="U13" s="40">
        <v>25</v>
      </c>
      <c r="V13" s="30"/>
      <c r="W13" s="40">
        <v>36</v>
      </c>
      <c r="X13" s="40">
        <v>2</v>
      </c>
      <c r="Y13" s="40">
        <v>58</v>
      </c>
      <c r="Z13" s="117">
        <v>96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3">
      <c r="A14" s="152" t="s">
        <v>59</v>
      </c>
      <c r="B14" s="91">
        <v>0.21067106710671066</v>
      </c>
      <c r="C14" s="169"/>
      <c r="D14" s="169"/>
      <c r="E14" s="43" t="s">
        <v>24</v>
      </c>
      <c r="F14" s="79">
        <f>N11</f>
        <v>2.2552255225522552E-2</v>
      </c>
      <c r="G14" s="42"/>
      <c r="H14" s="152" t="s">
        <v>59</v>
      </c>
      <c r="I14" s="35">
        <f>Q14</f>
        <v>383</v>
      </c>
      <c r="J14" s="36">
        <f>R14/Q14</f>
        <v>0.52741514360313313</v>
      </c>
      <c r="K14" s="23">
        <f>(U14/T14)-J14</f>
        <v>2.0887728459530019E-2</v>
      </c>
      <c r="L14" s="77">
        <f t="shared" si="6"/>
        <v>0.54830287206266315</v>
      </c>
      <c r="M14" s="24">
        <f t="shared" si="7"/>
        <v>0.24804177545691905</v>
      </c>
      <c r="N14" s="23">
        <f t="shared" si="8"/>
        <v>1.0443864229765013E-2</v>
      </c>
      <c r="O14" s="23">
        <f t="shared" si="9"/>
        <v>0.19321148825065274</v>
      </c>
      <c r="P14" s="122">
        <f t="shared" si="10"/>
        <v>0.4516971279373368</v>
      </c>
      <c r="Q14" s="40">
        <v>383</v>
      </c>
      <c r="R14" s="40">
        <v>202</v>
      </c>
      <c r="S14" s="29"/>
      <c r="T14" s="40">
        <v>383</v>
      </c>
      <c r="U14" s="40">
        <v>210</v>
      </c>
      <c r="V14" s="30"/>
      <c r="W14" s="40">
        <v>95</v>
      </c>
      <c r="X14" s="40">
        <v>4</v>
      </c>
      <c r="Y14" s="40">
        <v>74</v>
      </c>
      <c r="Z14" s="117">
        <v>173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ht="15" thickBot="1" x14ac:dyDescent="0.35">
      <c r="A15" s="174" t="s">
        <v>60</v>
      </c>
      <c r="B15" s="92">
        <v>8.2508250825082508E-2</v>
      </c>
      <c r="C15" s="172"/>
      <c r="D15" s="172"/>
      <c r="E15" s="46" t="s">
        <v>25</v>
      </c>
      <c r="F15" s="80">
        <f>O11</f>
        <v>0.28327832783278328</v>
      </c>
      <c r="G15" s="45"/>
      <c r="H15" s="174" t="s">
        <v>60</v>
      </c>
      <c r="I15" s="35">
        <f>Q15</f>
        <v>150</v>
      </c>
      <c r="J15" s="51">
        <f>R15/Q15</f>
        <v>0.34666666666666668</v>
      </c>
      <c r="K15" s="52">
        <f>(U15/T15)-J15</f>
        <v>1.3333333333333308E-2</v>
      </c>
      <c r="L15" s="81">
        <f t="shared" si="6"/>
        <v>0.36</v>
      </c>
      <c r="M15" s="53">
        <f t="shared" si="7"/>
        <v>0.32</v>
      </c>
      <c r="N15" s="52">
        <f t="shared" si="8"/>
        <v>3.3333333333333333E-2</v>
      </c>
      <c r="O15" s="52">
        <f t="shared" si="9"/>
        <v>0.28666666666666668</v>
      </c>
      <c r="P15" s="123">
        <f t="shared" si="10"/>
        <v>0.64</v>
      </c>
      <c r="Q15" s="40">
        <v>150</v>
      </c>
      <c r="R15" s="40">
        <v>52</v>
      </c>
      <c r="S15" s="29"/>
      <c r="T15" s="40">
        <v>150</v>
      </c>
      <c r="U15" s="40">
        <v>54</v>
      </c>
      <c r="V15" s="30"/>
      <c r="W15" s="40">
        <v>48</v>
      </c>
      <c r="X15" s="40">
        <v>5</v>
      </c>
      <c r="Y15" s="40">
        <v>43</v>
      </c>
      <c r="Z15" s="117">
        <v>96</v>
      </c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ht="72" customHeight="1" thickTop="1" x14ac:dyDescent="0.35">
      <c r="A16" s="7" t="s">
        <v>44</v>
      </c>
      <c r="B16" s="7"/>
      <c r="C16" s="170"/>
      <c r="D16" s="170"/>
      <c r="E16" s="7"/>
      <c r="F16" s="7"/>
      <c r="G16" s="7"/>
      <c r="H16" s="82" t="s">
        <v>29</v>
      </c>
      <c r="I16" s="65"/>
      <c r="J16" s="58"/>
      <c r="K16" s="59"/>
      <c r="L16" s="3"/>
      <c r="M16" s="58"/>
      <c r="N16" s="59"/>
      <c r="O16" s="59"/>
      <c r="P16" s="124"/>
      <c r="Q16" s="38"/>
      <c r="R16" s="38"/>
      <c r="S16" s="29"/>
      <c r="T16" s="29"/>
      <c r="U16" s="29"/>
      <c r="V16" s="30"/>
      <c r="W16" s="15"/>
      <c r="X16" s="15"/>
      <c r="Y16" s="15"/>
      <c r="Z16" s="118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3">
      <c r="C17" s="169"/>
      <c r="D17" s="169"/>
      <c r="H17" t="s">
        <v>20</v>
      </c>
      <c r="I17" s="27">
        <f>SUM(I18:I21)</f>
        <v>850</v>
      </c>
      <c r="J17" s="68">
        <f>R17/Q17</f>
        <v>0.30631704410011917</v>
      </c>
      <c r="K17" s="34">
        <f>(U17/T17)-J17</f>
        <v>1.1918951132300348E-2</v>
      </c>
      <c r="L17" s="77">
        <f>U17/T17</f>
        <v>0.31823599523241952</v>
      </c>
      <c r="M17" s="24">
        <f>W17/T17</f>
        <v>0.40762812872467225</v>
      </c>
      <c r="N17" s="23">
        <f>X17/T17</f>
        <v>1.1918951132300357E-2</v>
      </c>
      <c r="O17" s="23">
        <f>Y17/T17</f>
        <v>0.26221692491060788</v>
      </c>
      <c r="P17" s="122">
        <f>Z17/T17</f>
        <v>0.68176400476758048</v>
      </c>
      <c r="Q17" s="28">
        <f>SUM(Q18:Q21)</f>
        <v>839</v>
      </c>
      <c r="R17" s="28">
        <f>SUM(R18:R21)</f>
        <v>257</v>
      </c>
      <c r="S17" s="29"/>
      <c r="T17" s="28">
        <f>SUM(T18:T21)</f>
        <v>839</v>
      </c>
      <c r="U17" s="28">
        <f>SUM(U18:U21)</f>
        <v>267</v>
      </c>
      <c r="V17" s="30"/>
      <c r="W17" s="28">
        <f>SUM(W18:W21)</f>
        <v>342</v>
      </c>
      <c r="X17" s="28">
        <f>SUM(X18:X21)</f>
        <v>10</v>
      </c>
      <c r="Y17" s="28">
        <f>SUM(Y18:Y21)</f>
        <v>220</v>
      </c>
      <c r="Z17" s="116">
        <f>SUM(Z18:Z21)</f>
        <v>572</v>
      </c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3">
      <c r="A18" s="31" t="s">
        <v>22</v>
      </c>
      <c r="B18" s="89">
        <v>0.45882352941176469</v>
      </c>
      <c r="C18" s="169"/>
      <c r="D18" s="169"/>
      <c r="E18" s="32" t="s">
        <v>21</v>
      </c>
      <c r="F18" s="83">
        <f>L17</f>
        <v>0.31823599523241952</v>
      </c>
      <c r="G18" s="31"/>
      <c r="H18" s="31" t="s">
        <v>22</v>
      </c>
      <c r="I18" s="35">
        <f>ROUND(Q18,-1)</f>
        <v>390</v>
      </c>
      <c r="J18" s="68">
        <f>R18/Q18</f>
        <v>0.3324742268041237</v>
      </c>
      <c r="K18" s="34">
        <f>(U18/T18)-J18</f>
        <v>7.731958762886626E-3</v>
      </c>
      <c r="L18" s="77">
        <f t="shared" ref="L18:L21" si="11">U18/T18</f>
        <v>0.34020618556701032</v>
      </c>
      <c r="M18" s="24">
        <f t="shared" ref="M18:M21" si="12">W18/T18</f>
        <v>0.44587628865979384</v>
      </c>
      <c r="N18" s="23">
        <f t="shared" ref="N18:N21" si="13">X18/T18</f>
        <v>1.0309278350515464E-2</v>
      </c>
      <c r="O18" s="23">
        <f t="shared" ref="O18:O21" si="14">Y18/T18</f>
        <v>0.20360824742268041</v>
      </c>
      <c r="P18" s="122">
        <f t="shared" ref="P18:P21" si="15">Z18/T18</f>
        <v>0.65979381443298968</v>
      </c>
      <c r="Q18" s="40">
        <v>388</v>
      </c>
      <c r="R18" s="40">
        <v>129</v>
      </c>
      <c r="S18" s="29"/>
      <c r="T18" s="40">
        <v>388</v>
      </c>
      <c r="U18" s="40">
        <v>132</v>
      </c>
      <c r="V18" s="30"/>
      <c r="W18" s="40">
        <v>173</v>
      </c>
      <c r="X18" s="40">
        <v>4</v>
      </c>
      <c r="Y18" s="40">
        <v>79</v>
      </c>
      <c r="Z18" s="117">
        <v>256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3">
      <c r="A19" s="41" t="s">
        <v>23</v>
      </c>
      <c r="B19" s="90">
        <v>0.3411764705882353</v>
      </c>
      <c r="C19" s="169"/>
      <c r="D19" s="169"/>
      <c r="E19" s="177" t="s">
        <v>63</v>
      </c>
      <c r="F19" s="178">
        <f>M17</f>
        <v>0.40762812872467225</v>
      </c>
      <c r="G19" s="41"/>
      <c r="H19" s="41" t="s">
        <v>23</v>
      </c>
      <c r="I19" s="35">
        <f>ROUND(Q19,-1)</f>
        <v>290</v>
      </c>
      <c r="J19" s="68">
        <f>R19/Q19</f>
        <v>0.22758620689655173</v>
      </c>
      <c r="K19" s="34">
        <f>(U19/T19)-J19</f>
        <v>1.7241379310344807E-2</v>
      </c>
      <c r="L19" s="77">
        <f t="shared" si="11"/>
        <v>0.24482758620689654</v>
      </c>
      <c r="M19" s="24">
        <f t="shared" si="12"/>
        <v>0.38620689655172413</v>
      </c>
      <c r="N19" s="23">
        <f t="shared" si="13"/>
        <v>1.3793103448275862E-2</v>
      </c>
      <c r="O19" s="23">
        <f t="shared" si="14"/>
        <v>0.35517241379310344</v>
      </c>
      <c r="P19" s="122">
        <f t="shared" si="15"/>
        <v>0.7551724137931034</v>
      </c>
      <c r="Q19" s="40">
        <v>290</v>
      </c>
      <c r="R19" s="40">
        <v>66</v>
      </c>
      <c r="S19" s="29"/>
      <c r="T19" s="40">
        <v>290</v>
      </c>
      <c r="U19" s="40">
        <v>71</v>
      </c>
      <c r="V19" s="30"/>
      <c r="W19" s="40">
        <v>112</v>
      </c>
      <c r="X19" s="40">
        <v>4</v>
      </c>
      <c r="Y19" s="40">
        <v>103</v>
      </c>
      <c r="Z19" s="117">
        <v>219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3">
      <c r="A20" s="152" t="s">
        <v>59</v>
      </c>
      <c r="B20" s="91">
        <v>0.12941176470588237</v>
      </c>
      <c r="C20" s="169"/>
      <c r="D20" s="169"/>
      <c r="E20" s="43" t="s">
        <v>24</v>
      </c>
      <c r="F20" s="84">
        <f>N17</f>
        <v>1.1918951132300357E-2</v>
      </c>
      <c r="G20" s="42"/>
      <c r="H20" s="152" t="s">
        <v>59</v>
      </c>
      <c r="I20" s="35">
        <f>ROUND(Q20,-1)</f>
        <v>110</v>
      </c>
      <c r="J20" s="68">
        <f>R20/Q20</f>
        <v>0.45283018867924529</v>
      </c>
      <c r="K20" s="34">
        <f>(U20/T20)-J20</f>
        <v>9.4339622641509413E-3</v>
      </c>
      <c r="L20" s="77">
        <f t="shared" si="11"/>
        <v>0.46226415094339623</v>
      </c>
      <c r="M20" s="24">
        <f t="shared" si="12"/>
        <v>0.34905660377358488</v>
      </c>
      <c r="N20" s="23">
        <f t="shared" si="13"/>
        <v>9.433962264150943E-3</v>
      </c>
      <c r="O20" s="23">
        <f t="shared" si="14"/>
        <v>0.17924528301886791</v>
      </c>
      <c r="P20" s="122">
        <f t="shared" si="15"/>
        <v>0.53773584905660377</v>
      </c>
      <c r="Q20" s="40">
        <v>106</v>
      </c>
      <c r="R20" s="40">
        <v>48</v>
      </c>
      <c r="S20" s="29"/>
      <c r="T20" s="40">
        <v>106</v>
      </c>
      <c r="U20" s="40">
        <v>49</v>
      </c>
      <c r="V20" s="30"/>
      <c r="W20" s="40">
        <v>37</v>
      </c>
      <c r="X20" s="40">
        <v>1</v>
      </c>
      <c r="Y20" s="40">
        <v>19</v>
      </c>
      <c r="Z20" s="117">
        <v>57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ht="15" thickBot="1" x14ac:dyDescent="0.35">
      <c r="A21" s="174" t="s">
        <v>60</v>
      </c>
      <c r="B21" s="92">
        <v>7.0588235294117646E-2</v>
      </c>
      <c r="C21" s="172"/>
      <c r="D21" s="172"/>
      <c r="E21" s="46" t="s">
        <v>25</v>
      </c>
      <c r="F21" s="80">
        <f>O17</f>
        <v>0.26221692491060788</v>
      </c>
      <c r="G21" s="45"/>
      <c r="H21" s="174" t="s">
        <v>60</v>
      </c>
      <c r="I21" s="69">
        <f>ROUND(Q21,-1)</f>
        <v>60</v>
      </c>
      <c r="J21" s="70">
        <f>R21/Q21</f>
        <v>0.25454545454545452</v>
      </c>
      <c r="K21" s="49">
        <f>(U21/T21)-J21</f>
        <v>1.8181818181818188E-2</v>
      </c>
      <c r="L21" s="81">
        <f t="shared" si="11"/>
        <v>0.27272727272727271</v>
      </c>
      <c r="M21" s="53">
        <f t="shared" si="12"/>
        <v>0.36363636363636365</v>
      </c>
      <c r="N21" s="52">
        <f t="shared" si="13"/>
        <v>1.8181818181818181E-2</v>
      </c>
      <c r="O21" s="52">
        <f t="shared" si="14"/>
        <v>0.34545454545454546</v>
      </c>
      <c r="P21" s="123">
        <f t="shared" si="15"/>
        <v>0.72727272727272729</v>
      </c>
      <c r="Q21" s="40">
        <v>55</v>
      </c>
      <c r="R21" s="40">
        <v>14</v>
      </c>
      <c r="S21" s="29"/>
      <c r="T21" s="40">
        <v>55</v>
      </c>
      <c r="U21" s="40">
        <v>15</v>
      </c>
      <c r="V21" s="30"/>
      <c r="W21" s="40">
        <v>20</v>
      </c>
      <c r="X21" s="40">
        <v>1</v>
      </c>
      <c r="Y21" s="40">
        <v>19</v>
      </c>
      <c r="Z21" s="117">
        <v>40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ht="61.5" customHeight="1" thickTop="1" x14ac:dyDescent="0.35">
      <c r="A22" s="7" t="s">
        <v>45</v>
      </c>
      <c r="B22" s="7"/>
      <c r="C22" s="170"/>
      <c r="D22" s="170"/>
      <c r="E22" s="7"/>
      <c r="F22" s="7"/>
      <c r="G22" s="7"/>
      <c r="H22" s="8" t="s">
        <v>27</v>
      </c>
      <c r="I22" s="58"/>
      <c r="J22" s="58"/>
      <c r="K22" s="59"/>
      <c r="L22" s="3"/>
      <c r="M22" s="58"/>
      <c r="N22" s="59"/>
      <c r="O22" s="59"/>
      <c r="P22" s="124"/>
      <c r="Q22" s="29"/>
      <c r="R22" s="29"/>
      <c r="S22" s="29"/>
      <c r="T22" s="29"/>
      <c r="U22" s="29"/>
      <c r="V22" s="30"/>
      <c r="W22" s="15"/>
      <c r="X22" s="15"/>
      <c r="Y22" s="15"/>
      <c r="Z22" s="118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3">
      <c r="C23" s="169"/>
      <c r="D23" s="169"/>
      <c r="H23" t="s">
        <v>20</v>
      </c>
      <c r="I23" s="27">
        <f>SUM(I24:I27)</f>
        <v>900</v>
      </c>
      <c r="J23" s="36">
        <f>R23/Q23</f>
        <v>0.76</v>
      </c>
      <c r="K23" s="23">
        <f>(U23/T23)-J23</f>
        <v>2.1111111111111081E-2</v>
      </c>
      <c r="L23" s="77">
        <f t="shared" ref="L23:L27" si="16">U23/T23</f>
        <v>0.78111111111111109</v>
      </c>
      <c r="M23" s="24">
        <f>W23/T23</f>
        <v>0.10444444444444445</v>
      </c>
      <c r="N23" s="23">
        <f>X23/T23</f>
        <v>4.4444444444444444E-3</v>
      </c>
      <c r="O23" s="23">
        <f>Y23/T23</f>
        <v>0.11</v>
      </c>
      <c r="P23" s="122">
        <f>Z23/T23</f>
        <v>0.21888888888888888</v>
      </c>
      <c r="Q23" s="28">
        <f>SUM(Q24:Q27)</f>
        <v>900</v>
      </c>
      <c r="R23" s="28">
        <f>SUM(R24:R27)</f>
        <v>684</v>
      </c>
      <c r="S23" s="29"/>
      <c r="T23" s="28">
        <f>SUM(T24:T27)</f>
        <v>900</v>
      </c>
      <c r="U23" s="28">
        <f>SUM(U24:U27)</f>
        <v>703</v>
      </c>
      <c r="V23" s="30"/>
      <c r="W23" s="28">
        <f>SUM(W24:W27)</f>
        <v>94</v>
      </c>
      <c r="X23" s="28">
        <f>SUM(X24:X27)</f>
        <v>4</v>
      </c>
      <c r="Y23" s="28">
        <f>SUM(Y24:Y27)</f>
        <v>99</v>
      </c>
      <c r="Z23" s="116">
        <f>SUM(Z24:Z27)</f>
        <v>197</v>
      </c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3">
      <c r="A24" s="31" t="s">
        <v>22</v>
      </c>
      <c r="B24" s="89">
        <v>0.93555555555555558</v>
      </c>
      <c r="C24" s="169"/>
      <c r="D24" s="169"/>
      <c r="E24" s="32" t="s">
        <v>21</v>
      </c>
      <c r="F24" s="83">
        <f>L23</f>
        <v>0.78111111111111109</v>
      </c>
      <c r="G24" s="31"/>
      <c r="H24" s="31" t="s">
        <v>22</v>
      </c>
      <c r="I24" s="35">
        <f>Q24</f>
        <v>842</v>
      </c>
      <c r="J24" s="36">
        <f>R24/Q24</f>
        <v>0.76128266033254155</v>
      </c>
      <c r="K24" s="23">
        <f>(U24/T24)-J24</f>
        <v>2.1377672209026199E-2</v>
      </c>
      <c r="L24" s="77">
        <f t="shared" si="16"/>
        <v>0.78266033254156775</v>
      </c>
      <c r="M24" s="24">
        <f t="shared" ref="M24:M27" si="17">W24/T24</f>
        <v>0.10807600950118765</v>
      </c>
      <c r="N24" s="23">
        <f t="shared" ref="N24:N27" si="18">X24/T24</f>
        <v>4.7505938242280287E-3</v>
      </c>
      <c r="O24" s="23">
        <f t="shared" ref="O24:O27" si="19">Y24/T24</f>
        <v>0.10451306413301663</v>
      </c>
      <c r="P24" s="122">
        <f t="shared" ref="P24:P27" si="20">Z24/T24</f>
        <v>0.21733966745843231</v>
      </c>
      <c r="Q24" s="40">
        <v>842</v>
      </c>
      <c r="R24" s="40">
        <v>641</v>
      </c>
      <c r="S24" s="29"/>
      <c r="T24" s="40">
        <v>842</v>
      </c>
      <c r="U24" s="40">
        <v>659</v>
      </c>
      <c r="V24" s="30"/>
      <c r="W24" s="40">
        <v>91</v>
      </c>
      <c r="X24" s="40">
        <v>4</v>
      </c>
      <c r="Y24" s="40">
        <v>88</v>
      </c>
      <c r="Z24" s="117">
        <v>183</v>
      </c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3">
      <c r="A25" s="41" t="s">
        <v>23</v>
      </c>
      <c r="B25" s="90">
        <v>3.3333333333333335E-3</v>
      </c>
      <c r="C25" s="169"/>
      <c r="D25" s="169"/>
      <c r="E25" s="177" t="s">
        <v>63</v>
      </c>
      <c r="F25" s="178">
        <f>M23</f>
        <v>0.10444444444444445</v>
      </c>
      <c r="G25" s="41"/>
      <c r="H25" s="41" t="s">
        <v>23</v>
      </c>
      <c r="I25" s="35">
        <f>Q25</f>
        <v>3</v>
      </c>
      <c r="J25" s="36">
        <f>R25/Q25</f>
        <v>0.33333333333333331</v>
      </c>
      <c r="K25" s="23">
        <f>(U25/T25)-J25</f>
        <v>0</v>
      </c>
      <c r="L25" s="77">
        <f t="shared" si="16"/>
        <v>0.33333333333333331</v>
      </c>
      <c r="M25" s="24">
        <f t="shared" si="17"/>
        <v>0</v>
      </c>
      <c r="N25" s="23">
        <f t="shared" si="18"/>
        <v>0</v>
      </c>
      <c r="O25" s="23">
        <f t="shared" si="19"/>
        <v>0.66666666666666663</v>
      </c>
      <c r="P25" s="122">
        <f t="shared" si="20"/>
        <v>0.66666666666666663</v>
      </c>
      <c r="Q25" s="40">
        <v>3</v>
      </c>
      <c r="R25" s="40">
        <v>1</v>
      </c>
      <c r="S25" s="29"/>
      <c r="T25" s="40">
        <v>3</v>
      </c>
      <c r="U25" s="40">
        <v>1</v>
      </c>
      <c r="V25" s="30"/>
      <c r="W25" s="40">
        <v>0</v>
      </c>
      <c r="X25" s="40">
        <v>0</v>
      </c>
      <c r="Y25" s="40">
        <v>2</v>
      </c>
      <c r="Z25" s="117">
        <v>2</v>
      </c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3">
      <c r="A26" s="152" t="s">
        <v>59</v>
      </c>
      <c r="B26" s="91">
        <v>5.6666666666666664E-2</v>
      </c>
      <c r="C26" s="169"/>
      <c r="D26" s="169"/>
      <c r="E26" s="43" t="s">
        <v>24</v>
      </c>
      <c r="F26" s="84">
        <f>N23</f>
        <v>4.4444444444444444E-3</v>
      </c>
      <c r="G26" s="42"/>
      <c r="H26" s="152" t="s">
        <v>59</v>
      </c>
      <c r="I26" s="35">
        <f>Q26</f>
        <v>51</v>
      </c>
      <c r="J26" s="36">
        <f>R26/Q26</f>
        <v>0.76470588235294112</v>
      </c>
      <c r="K26" s="23">
        <f>(U26/T26)-J26</f>
        <v>1.9607843137254943E-2</v>
      </c>
      <c r="L26" s="77">
        <f t="shared" si="16"/>
        <v>0.78431372549019607</v>
      </c>
      <c r="M26" s="24">
        <f t="shared" si="17"/>
        <v>5.8823529411764705E-2</v>
      </c>
      <c r="N26" s="23">
        <f t="shared" si="18"/>
        <v>0</v>
      </c>
      <c r="O26" s="23">
        <f t="shared" si="19"/>
        <v>0.15686274509803921</v>
      </c>
      <c r="P26" s="122">
        <f t="shared" si="20"/>
        <v>0.21568627450980393</v>
      </c>
      <c r="Q26" s="40">
        <v>51</v>
      </c>
      <c r="R26" s="40">
        <v>39</v>
      </c>
      <c r="S26" s="29"/>
      <c r="T26" s="40">
        <v>51</v>
      </c>
      <c r="U26" s="40">
        <v>40</v>
      </c>
      <c r="V26" s="30"/>
      <c r="W26" s="40">
        <v>3</v>
      </c>
      <c r="X26" s="40">
        <v>0</v>
      </c>
      <c r="Y26" s="40">
        <v>8</v>
      </c>
      <c r="Z26" s="117">
        <v>11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ht="15" thickBot="1" x14ac:dyDescent="0.35">
      <c r="A27" s="174" t="s">
        <v>60</v>
      </c>
      <c r="B27" s="92">
        <v>4.4444444444444444E-3</v>
      </c>
      <c r="C27" s="172"/>
      <c r="D27" s="172"/>
      <c r="E27" s="46" t="s">
        <v>25</v>
      </c>
      <c r="F27" s="80">
        <f>O23</f>
        <v>0.11</v>
      </c>
      <c r="G27" s="45"/>
      <c r="H27" s="174" t="s">
        <v>60</v>
      </c>
      <c r="I27" s="50">
        <f>Q27</f>
        <v>4</v>
      </c>
      <c r="J27" s="51">
        <f>R27/Q27</f>
        <v>0.75</v>
      </c>
      <c r="K27" s="52">
        <f>(U27/T27)-J27</f>
        <v>0</v>
      </c>
      <c r="L27" s="81">
        <f t="shared" si="16"/>
        <v>0.75</v>
      </c>
      <c r="M27" s="53">
        <f t="shared" si="17"/>
        <v>0</v>
      </c>
      <c r="N27" s="52">
        <f t="shared" si="18"/>
        <v>0</v>
      </c>
      <c r="O27" s="52">
        <f t="shared" si="19"/>
        <v>0.25</v>
      </c>
      <c r="P27" s="123">
        <f t="shared" si="20"/>
        <v>0.25</v>
      </c>
      <c r="Q27" s="40">
        <v>4</v>
      </c>
      <c r="R27" s="40">
        <v>3</v>
      </c>
      <c r="S27" s="29"/>
      <c r="T27" s="40">
        <v>4</v>
      </c>
      <c r="U27" s="40">
        <v>3</v>
      </c>
      <c r="V27" s="30"/>
      <c r="W27" s="40">
        <v>0</v>
      </c>
      <c r="X27" s="40">
        <v>0</v>
      </c>
      <c r="Y27" s="40">
        <v>1</v>
      </c>
      <c r="Z27" s="117">
        <v>1</v>
      </c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ht="57" customHeight="1" thickTop="1" x14ac:dyDescent="0.35">
      <c r="A28" s="7" t="s">
        <v>46</v>
      </c>
      <c r="B28" s="7"/>
      <c r="C28" s="170"/>
      <c r="D28" s="170"/>
      <c r="E28" s="7"/>
      <c r="F28" s="7"/>
      <c r="G28" s="7"/>
      <c r="H28" s="8" t="s">
        <v>27</v>
      </c>
      <c r="I28" s="58"/>
      <c r="J28" s="58"/>
      <c r="K28" s="59"/>
      <c r="L28" s="3"/>
      <c r="M28" s="58"/>
      <c r="N28" s="59"/>
      <c r="O28" s="59"/>
      <c r="P28" s="124"/>
      <c r="Q28" s="29"/>
      <c r="R28" s="29"/>
      <c r="S28" s="29"/>
      <c r="T28" s="29"/>
      <c r="U28" s="29"/>
      <c r="V28" s="30"/>
      <c r="W28" s="15"/>
      <c r="X28" s="15"/>
      <c r="Y28" s="15"/>
      <c r="Z28" s="118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x14ac:dyDescent="0.3">
      <c r="C29" s="169"/>
      <c r="D29" s="169"/>
      <c r="H29" t="s">
        <v>20</v>
      </c>
      <c r="I29" s="27">
        <f>SUM(I30:I33)</f>
        <v>5949</v>
      </c>
      <c r="J29" s="36">
        <f>R29/Q29</f>
        <v>0.64985711884350306</v>
      </c>
      <c r="K29" s="23">
        <f>(U29/T29)-J29</f>
        <v>1.580097495377375E-2</v>
      </c>
      <c r="L29" s="77">
        <f t="shared" ref="L29:L33" si="21">U29/T29</f>
        <v>0.66565809379727681</v>
      </c>
      <c r="M29" s="24">
        <f>W29/T29</f>
        <v>6.0850563119852076E-2</v>
      </c>
      <c r="N29" s="23">
        <f>X29/T29</f>
        <v>8.9090603462766843E-3</v>
      </c>
      <c r="O29" s="23">
        <f>Y29/T29</f>
        <v>0.2645822827365944</v>
      </c>
      <c r="P29" s="122">
        <f>Z29/T29</f>
        <v>0.33434190620272314</v>
      </c>
      <c r="Q29" s="28">
        <f>SUM(Q30:Q33)</f>
        <v>5949</v>
      </c>
      <c r="R29" s="28">
        <f>SUM(R30:R33)</f>
        <v>3866</v>
      </c>
      <c r="S29" s="29"/>
      <c r="T29" s="28">
        <f>SUM(T30:T33)</f>
        <v>5949</v>
      </c>
      <c r="U29" s="28">
        <f>SUM(U30:U33)</f>
        <v>3960</v>
      </c>
      <c r="V29" s="30"/>
      <c r="W29" s="28">
        <f>SUM(W30:W33)</f>
        <v>362</v>
      </c>
      <c r="X29" s="28">
        <f>SUM(X30:X33)</f>
        <v>53</v>
      </c>
      <c r="Y29" s="28">
        <f>SUM(Y30:Y33)</f>
        <v>1574</v>
      </c>
      <c r="Z29" s="116">
        <f>SUM(Z30:Z33)</f>
        <v>1989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3">
      <c r="A30" s="31" t="s">
        <v>22</v>
      </c>
      <c r="B30" s="89">
        <v>0.73726676752395359</v>
      </c>
      <c r="C30" s="169"/>
      <c r="D30" s="169"/>
      <c r="E30" s="32" t="s">
        <v>21</v>
      </c>
      <c r="F30" s="83">
        <f>L29</f>
        <v>0.66565809379727681</v>
      </c>
      <c r="G30" s="31"/>
      <c r="H30" s="31" t="s">
        <v>22</v>
      </c>
      <c r="I30" s="35">
        <f>Q30</f>
        <v>4386</v>
      </c>
      <c r="J30" s="36">
        <f>R30/Q30</f>
        <v>0.65253077975376195</v>
      </c>
      <c r="K30" s="23">
        <f>(U30/T30)-J30</f>
        <v>1.7327861377108955E-2</v>
      </c>
      <c r="L30" s="77">
        <f t="shared" si="21"/>
        <v>0.6698586411308709</v>
      </c>
      <c r="M30" s="24">
        <f t="shared" ref="M30:M33" si="22">W30/T30</f>
        <v>6.7259461924304612E-2</v>
      </c>
      <c r="N30" s="23">
        <f t="shared" ref="N30:N33" si="23">X30/T30</f>
        <v>8.6639306885544914E-3</v>
      </c>
      <c r="O30" s="23">
        <f t="shared" ref="O30:O33" si="24">Y30/T30</f>
        <v>0.25421796625626997</v>
      </c>
      <c r="P30" s="122">
        <f t="shared" ref="P30:P33" si="25">Z30/T30</f>
        <v>0.33014135886912904</v>
      </c>
      <c r="Q30" s="40">
        <v>4386</v>
      </c>
      <c r="R30" s="40">
        <v>2862</v>
      </c>
      <c r="S30" s="29"/>
      <c r="T30" s="40">
        <v>4386</v>
      </c>
      <c r="U30" s="40">
        <v>2938</v>
      </c>
      <c r="V30" s="30"/>
      <c r="W30" s="40">
        <v>295</v>
      </c>
      <c r="X30" s="40">
        <v>38</v>
      </c>
      <c r="Y30" s="40">
        <v>1115</v>
      </c>
      <c r="Z30" s="117">
        <v>1448</v>
      </c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3">
      <c r="A31" s="41" t="s">
        <v>23</v>
      </c>
      <c r="B31" s="90">
        <v>5.2277693730038662E-2</v>
      </c>
      <c r="C31" s="169"/>
      <c r="D31" s="169"/>
      <c r="E31" s="177" t="s">
        <v>63</v>
      </c>
      <c r="F31" s="178">
        <f>M29</f>
        <v>6.0850563119852076E-2</v>
      </c>
      <c r="G31" s="41"/>
      <c r="H31" s="41" t="s">
        <v>23</v>
      </c>
      <c r="I31" s="35">
        <f>Q31</f>
        <v>311</v>
      </c>
      <c r="J31" s="36">
        <f>R31/Q31</f>
        <v>0.39228295819935693</v>
      </c>
      <c r="K31" s="23">
        <f>(U31/T31)-J31</f>
        <v>2.2508038585209E-2</v>
      </c>
      <c r="L31" s="77">
        <f t="shared" si="21"/>
        <v>0.41479099678456594</v>
      </c>
      <c r="M31" s="24">
        <f t="shared" si="22"/>
        <v>9.6463022508038593E-3</v>
      </c>
      <c r="N31" s="23">
        <f t="shared" si="23"/>
        <v>0</v>
      </c>
      <c r="O31" s="23">
        <f t="shared" si="24"/>
        <v>0.57556270096463025</v>
      </c>
      <c r="P31" s="122">
        <f t="shared" si="25"/>
        <v>0.58520900321543412</v>
      </c>
      <c r="Q31" s="40">
        <v>311</v>
      </c>
      <c r="R31" s="40">
        <v>122</v>
      </c>
      <c r="S31" s="29"/>
      <c r="T31" s="40">
        <v>311</v>
      </c>
      <c r="U31" s="40">
        <v>129</v>
      </c>
      <c r="V31" s="30"/>
      <c r="W31" s="40">
        <v>3</v>
      </c>
      <c r="X31" s="40">
        <v>0</v>
      </c>
      <c r="Y31" s="40">
        <v>179</v>
      </c>
      <c r="Z31" s="117">
        <v>182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3">
      <c r="A32" s="152" t="s">
        <v>59</v>
      </c>
      <c r="B32" s="91">
        <v>0.18608169440242056</v>
      </c>
      <c r="C32" s="169"/>
      <c r="D32" s="169"/>
      <c r="E32" s="43" t="s">
        <v>24</v>
      </c>
      <c r="F32" s="84">
        <f>N29</f>
        <v>8.9090603462766843E-3</v>
      </c>
      <c r="G32" s="42"/>
      <c r="H32" s="152" t="s">
        <v>59</v>
      </c>
      <c r="I32" s="35">
        <f>Q32</f>
        <v>1107</v>
      </c>
      <c r="J32" s="36">
        <f>R32/Q32</f>
        <v>0.72809394760614277</v>
      </c>
      <c r="K32" s="23">
        <f>(U32/T32)-J32</f>
        <v>7.2267389340560095E-3</v>
      </c>
      <c r="L32" s="77">
        <f t="shared" si="21"/>
        <v>0.73532068654019878</v>
      </c>
      <c r="M32" s="24">
        <f t="shared" si="22"/>
        <v>5.3297199638663056E-2</v>
      </c>
      <c r="N32" s="23">
        <f t="shared" si="23"/>
        <v>9.0334236675700084E-3</v>
      </c>
      <c r="O32" s="23">
        <f t="shared" si="24"/>
        <v>0.20234869015356821</v>
      </c>
      <c r="P32" s="122">
        <f t="shared" si="25"/>
        <v>0.26467931345980128</v>
      </c>
      <c r="Q32" s="40">
        <v>1107</v>
      </c>
      <c r="R32" s="40">
        <v>806</v>
      </c>
      <c r="S32" s="29"/>
      <c r="T32" s="40">
        <v>1107</v>
      </c>
      <c r="U32" s="40">
        <v>814</v>
      </c>
      <c r="V32" s="30"/>
      <c r="W32" s="40">
        <v>59</v>
      </c>
      <c r="X32" s="40">
        <v>10</v>
      </c>
      <c r="Y32" s="40">
        <v>224</v>
      </c>
      <c r="Z32" s="117">
        <v>293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ht="15" thickBot="1" x14ac:dyDescent="0.35">
      <c r="A33" s="174" t="s">
        <v>60</v>
      </c>
      <c r="B33" s="92">
        <v>2.4373844343587157E-2</v>
      </c>
      <c r="C33" s="172"/>
      <c r="D33" s="172"/>
      <c r="E33" s="46" t="s">
        <v>25</v>
      </c>
      <c r="F33" s="80">
        <f>O29</f>
        <v>0.2645822827365944</v>
      </c>
      <c r="G33" s="45"/>
      <c r="H33" s="174" t="s">
        <v>60</v>
      </c>
      <c r="I33" s="50">
        <f>Q33</f>
        <v>145</v>
      </c>
      <c r="J33" s="51">
        <f>R33/Q33</f>
        <v>0.52413793103448281</v>
      </c>
      <c r="K33" s="52">
        <f>(U33/T33)-J33</f>
        <v>2.0689655172413723E-2</v>
      </c>
      <c r="L33" s="81">
        <f t="shared" si="21"/>
        <v>0.54482758620689653</v>
      </c>
      <c r="M33" s="53">
        <f t="shared" si="22"/>
        <v>3.4482758620689655E-2</v>
      </c>
      <c r="N33" s="52">
        <f t="shared" si="23"/>
        <v>3.4482758620689655E-2</v>
      </c>
      <c r="O33" s="52">
        <f t="shared" si="24"/>
        <v>0.38620689655172413</v>
      </c>
      <c r="P33" s="123">
        <f t="shared" si="25"/>
        <v>0.45517241379310347</v>
      </c>
      <c r="Q33" s="40">
        <v>145</v>
      </c>
      <c r="R33" s="40">
        <v>76</v>
      </c>
      <c r="S33" s="29"/>
      <c r="T33" s="40">
        <v>145</v>
      </c>
      <c r="U33" s="40">
        <v>79</v>
      </c>
      <c r="V33" s="30"/>
      <c r="W33" s="40">
        <v>5</v>
      </c>
      <c r="X33" s="40">
        <v>5</v>
      </c>
      <c r="Y33" s="40">
        <v>56</v>
      </c>
      <c r="Z33" s="117">
        <v>66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ht="55.5" customHeight="1" thickTop="1" x14ac:dyDescent="0.35">
      <c r="A34" s="7" t="s">
        <v>47</v>
      </c>
      <c r="B34" s="7"/>
      <c r="C34" s="114" t="s">
        <v>48</v>
      </c>
      <c r="D34" s="114" t="s">
        <v>48</v>
      </c>
      <c r="E34" s="85"/>
      <c r="F34" s="86"/>
      <c r="G34" s="7"/>
      <c r="H34" s="88"/>
      <c r="I34" s="95" t="s">
        <v>48</v>
      </c>
      <c r="J34" s="58"/>
      <c r="K34" s="59"/>
      <c r="L34" s="3"/>
      <c r="M34" s="58"/>
      <c r="N34" s="59"/>
      <c r="O34" s="59"/>
      <c r="P34" s="124"/>
      <c r="Q34" s="29"/>
      <c r="R34" s="29"/>
      <c r="S34" s="29"/>
      <c r="T34" s="29"/>
      <c r="U34" s="29"/>
      <c r="V34" s="30"/>
      <c r="W34" s="15"/>
      <c r="X34" s="15"/>
      <c r="Y34" s="15"/>
      <c r="Z34" s="118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x14ac:dyDescent="0.3">
      <c r="C35" s="169"/>
      <c r="D35" s="169"/>
      <c r="H35" t="s">
        <v>20</v>
      </c>
      <c r="I35" s="27">
        <f>SUM(I36:I39)</f>
        <v>0</v>
      </c>
      <c r="J35" s="36"/>
      <c r="K35" s="23"/>
      <c r="L35" s="77"/>
      <c r="M35" s="24"/>
      <c r="N35" s="23"/>
      <c r="O35" s="23"/>
      <c r="P35" s="122"/>
      <c r="Q35" s="28">
        <f>SUM(Q36:Q39)</f>
        <v>0</v>
      </c>
      <c r="R35" s="28">
        <f>SUM(R36:R39)</f>
        <v>0</v>
      </c>
      <c r="S35" s="29"/>
      <c r="T35" s="28">
        <f>SUM(T36:T39)</f>
        <v>0</v>
      </c>
      <c r="U35" s="28">
        <f>SUM(U36:U39)</f>
        <v>0</v>
      </c>
      <c r="V35" s="30"/>
      <c r="W35" s="28">
        <f>SUM(W36:W39)</f>
        <v>0</v>
      </c>
      <c r="X35" s="28">
        <f>SUM(X36:X39)</f>
        <v>0</v>
      </c>
      <c r="Y35" s="28">
        <f>SUM(Y36:Y39)</f>
        <v>0</v>
      </c>
      <c r="Z35" s="116">
        <f>SUM(Z36:Z39)</f>
        <v>0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x14ac:dyDescent="0.3">
      <c r="A36" s="31" t="s">
        <v>22</v>
      </c>
      <c r="B36" s="31"/>
      <c r="C36" s="169"/>
      <c r="D36" s="169"/>
      <c r="E36" s="32" t="s">
        <v>21</v>
      </c>
      <c r="F36" s="83">
        <f>L35</f>
        <v>0</v>
      </c>
      <c r="G36" s="31"/>
      <c r="H36" s="31" t="s">
        <v>22</v>
      </c>
      <c r="I36" s="35">
        <f>Q36</f>
        <v>0</v>
      </c>
      <c r="J36" s="36"/>
      <c r="K36" s="23"/>
      <c r="L36" s="77"/>
      <c r="M36" s="24"/>
      <c r="N36" s="23"/>
      <c r="O36" s="23"/>
      <c r="P36" s="122"/>
      <c r="Q36" s="38"/>
      <c r="R36" s="38"/>
      <c r="S36" s="29"/>
      <c r="T36" s="38"/>
      <c r="U36" s="38"/>
      <c r="V36" s="30"/>
      <c r="W36" s="40"/>
      <c r="X36" s="40"/>
      <c r="Y36" s="40"/>
      <c r="Z36" s="117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x14ac:dyDescent="0.3">
      <c r="A37" s="41" t="s">
        <v>23</v>
      </c>
      <c r="B37" s="41"/>
      <c r="C37" s="169"/>
      <c r="D37" s="169"/>
      <c r="E37" s="177" t="s">
        <v>63</v>
      </c>
      <c r="F37" s="178">
        <f>M35</f>
        <v>0</v>
      </c>
      <c r="G37" s="41"/>
      <c r="H37" s="41" t="s">
        <v>23</v>
      </c>
      <c r="I37" s="35">
        <f>Q37</f>
        <v>0</v>
      </c>
      <c r="J37" s="36"/>
      <c r="K37" s="23"/>
      <c r="L37" s="77"/>
      <c r="M37" s="24"/>
      <c r="N37" s="23"/>
      <c r="O37" s="23"/>
      <c r="P37" s="122"/>
      <c r="Q37" s="38"/>
      <c r="R37" s="38"/>
      <c r="S37" s="29"/>
      <c r="T37" s="38"/>
      <c r="U37" s="38"/>
      <c r="V37" s="30"/>
      <c r="W37" s="40"/>
      <c r="X37" s="40"/>
      <c r="Y37" s="40"/>
      <c r="Z37" s="117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x14ac:dyDescent="0.3">
      <c r="A38" s="152" t="s">
        <v>59</v>
      </c>
      <c r="B38" s="42"/>
      <c r="C38" s="169"/>
      <c r="D38" s="169"/>
      <c r="E38" s="43" t="s">
        <v>24</v>
      </c>
      <c r="F38" s="84">
        <f>N35</f>
        <v>0</v>
      </c>
      <c r="G38" s="42"/>
      <c r="H38" s="152" t="s">
        <v>59</v>
      </c>
      <c r="I38" s="35">
        <f>Q38</f>
        <v>0</v>
      </c>
      <c r="J38" s="36"/>
      <c r="K38" s="23"/>
      <c r="L38" s="77"/>
      <c r="M38" s="24"/>
      <c r="N38" s="23"/>
      <c r="O38" s="23"/>
      <c r="P38" s="122"/>
      <c r="Q38" s="38"/>
      <c r="R38" s="38"/>
      <c r="S38" s="29"/>
      <c r="T38" s="38"/>
      <c r="U38" s="38"/>
      <c r="V38" s="30"/>
      <c r="W38" s="40"/>
      <c r="X38" s="40"/>
      <c r="Y38" s="40"/>
      <c r="Z38" s="117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ht="15" thickBot="1" x14ac:dyDescent="0.35">
      <c r="A39" s="174" t="s">
        <v>60</v>
      </c>
      <c r="B39" s="45"/>
      <c r="C39" s="172"/>
      <c r="D39" s="172"/>
      <c r="E39" s="46" t="s">
        <v>25</v>
      </c>
      <c r="F39" s="80">
        <f>O35</f>
        <v>0</v>
      </c>
      <c r="G39" s="45"/>
      <c r="H39" s="174" t="s">
        <v>60</v>
      </c>
      <c r="I39" s="50">
        <f>Q39</f>
        <v>0</v>
      </c>
      <c r="J39" s="51"/>
      <c r="K39" s="52"/>
      <c r="L39" s="81"/>
      <c r="M39" s="53"/>
      <c r="N39" s="52"/>
      <c r="O39" s="52"/>
      <c r="P39" s="123"/>
      <c r="Q39" s="38"/>
      <c r="R39" s="38"/>
      <c r="S39" s="29"/>
      <c r="T39" s="38"/>
      <c r="U39" s="38"/>
      <c r="V39" s="30"/>
      <c r="W39" s="40"/>
      <c r="X39" s="40"/>
      <c r="Y39" s="40"/>
      <c r="Z39" s="117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spans="1:38" ht="59.25" customHeight="1" thickTop="1" x14ac:dyDescent="0.35">
      <c r="A40" s="7" t="s">
        <v>49</v>
      </c>
      <c r="B40" s="7"/>
      <c r="C40" s="170"/>
      <c r="D40" s="170"/>
      <c r="E40" s="7"/>
      <c r="F40" s="7"/>
      <c r="G40" s="7"/>
      <c r="H40" s="8" t="s">
        <v>27</v>
      </c>
      <c r="I40" s="58"/>
      <c r="J40" s="58"/>
      <c r="K40" s="59"/>
      <c r="L40" s="3"/>
      <c r="M40" s="58"/>
      <c r="N40" s="59"/>
      <c r="O40" s="59"/>
      <c r="P40" s="124"/>
      <c r="Q40" s="29"/>
      <c r="R40" s="29"/>
      <c r="S40" s="29"/>
      <c r="T40" s="29"/>
      <c r="U40" s="29"/>
      <c r="V40" s="30"/>
      <c r="W40" s="15"/>
      <c r="X40" s="15"/>
      <c r="Y40" s="15"/>
      <c r="Z40" s="118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1:38" x14ac:dyDescent="0.3">
      <c r="C41" s="169"/>
      <c r="D41" s="169"/>
      <c r="H41" t="s">
        <v>20</v>
      </c>
      <c r="I41" s="27">
        <f>SUM(I42:I45)</f>
        <v>1560</v>
      </c>
      <c r="J41" s="36">
        <f>R41/Q41</f>
        <v>0.3487179487179487</v>
      </c>
      <c r="K41" s="23">
        <f>(U41/T41)-J41</f>
        <v>1.6666666666666663E-2</v>
      </c>
      <c r="L41" s="77">
        <f t="shared" ref="L41:L45" si="26">U41/T41</f>
        <v>0.36538461538461536</v>
      </c>
      <c r="M41" s="24">
        <f>W41/T41</f>
        <v>0</v>
      </c>
      <c r="N41" s="23">
        <f>X41/T41</f>
        <v>1.1538461538461539E-2</v>
      </c>
      <c r="O41" s="23">
        <f>Y41/T41</f>
        <v>0.62307692307692308</v>
      </c>
      <c r="P41" s="122">
        <f>Z41/T41</f>
        <v>0.63461538461538458</v>
      </c>
      <c r="Q41" s="28">
        <f>SUM(Q42:Q45)</f>
        <v>1560</v>
      </c>
      <c r="R41" s="28">
        <f>SUM(R42:R45)</f>
        <v>544</v>
      </c>
      <c r="S41" s="29"/>
      <c r="T41" s="28">
        <f>SUM(T42:T45)</f>
        <v>1560</v>
      </c>
      <c r="U41" s="28">
        <f>SUM(U42:U45)</f>
        <v>570</v>
      </c>
      <c r="V41" s="30"/>
      <c r="W41" s="28">
        <f>SUM(W42:W45)</f>
        <v>0</v>
      </c>
      <c r="X41" s="28">
        <f>SUM(X42:X45)</f>
        <v>18</v>
      </c>
      <c r="Y41" s="28">
        <f>SUM(Y42:Y45)</f>
        <v>972</v>
      </c>
      <c r="Z41" s="116">
        <f>SUM(Z42:Z45)</f>
        <v>990</v>
      </c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1:38" x14ac:dyDescent="0.3">
      <c r="A42" s="31" t="s">
        <v>22</v>
      </c>
      <c r="B42" s="89">
        <v>0.64230769230769236</v>
      </c>
      <c r="C42" s="169"/>
      <c r="D42" s="169"/>
      <c r="E42" s="32" t="s">
        <v>21</v>
      </c>
      <c r="F42" s="78">
        <f>L41</f>
        <v>0.36538461538461536</v>
      </c>
      <c r="G42" s="31"/>
      <c r="H42" s="31" t="s">
        <v>22</v>
      </c>
      <c r="I42" s="35">
        <f>Q42</f>
        <v>1002</v>
      </c>
      <c r="J42" s="36">
        <f>R42/Q42</f>
        <v>0.31836327345309379</v>
      </c>
      <c r="K42" s="23">
        <f>(U42/T42)-J42</f>
        <v>1.8962075848303395E-2</v>
      </c>
      <c r="L42" s="77">
        <f t="shared" si="26"/>
        <v>0.33732534930139718</v>
      </c>
      <c r="M42" s="24">
        <f t="shared" ref="M42:M45" si="27">W42/T42</f>
        <v>0</v>
      </c>
      <c r="N42" s="23">
        <f t="shared" ref="N42:N45" si="28">X42/T42</f>
        <v>7.9840319361277438E-3</v>
      </c>
      <c r="O42" s="23">
        <f t="shared" ref="O42:O45" si="29">Y42/T42</f>
        <v>0.65469061876247503</v>
      </c>
      <c r="P42" s="122">
        <f t="shared" ref="P42:P45" si="30">Z42/T42</f>
        <v>0.66267465069860276</v>
      </c>
      <c r="Q42" s="40">
        <v>1002</v>
      </c>
      <c r="R42" s="40">
        <v>319</v>
      </c>
      <c r="S42" s="29"/>
      <c r="T42" s="40">
        <v>1002</v>
      </c>
      <c r="U42" s="40">
        <v>338</v>
      </c>
      <c r="V42" s="30"/>
      <c r="W42" s="40">
        <v>0</v>
      </c>
      <c r="X42" s="40">
        <v>8</v>
      </c>
      <c r="Y42" s="40">
        <v>656</v>
      </c>
      <c r="Z42" s="117">
        <v>664</v>
      </c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 x14ac:dyDescent="0.3">
      <c r="A43" s="41" t="s">
        <v>23</v>
      </c>
      <c r="B43" s="90">
        <v>4.807692307692308E-2</v>
      </c>
      <c r="C43" s="169"/>
      <c r="D43" s="169"/>
      <c r="E43" s="177" t="s">
        <v>63</v>
      </c>
      <c r="F43" s="178">
        <f>M41</f>
        <v>0</v>
      </c>
      <c r="G43" s="41"/>
      <c r="H43" s="41" t="s">
        <v>23</v>
      </c>
      <c r="I43" s="35">
        <f>Q43</f>
        <v>75</v>
      </c>
      <c r="J43" s="36">
        <f>R43/Q43</f>
        <v>0.08</v>
      </c>
      <c r="K43" s="23">
        <f>(U43/T43)-J43</f>
        <v>0</v>
      </c>
      <c r="L43" s="77">
        <f t="shared" si="26"/>
        <v>0.08</v>
      </c>
      <c r="M43" s="24">
        <f t="shared" si="27"/>
        <v>0</v>
      </c>
      <c r="N43" s="23">
        <f t="shared" si="28"/>
        <v>5.3333333333333337E-2</v>
      </c>
      <c r="O43" s="23">
        <f t="shared" si="29"/>
        <v>0.8666666666666667</v>
      </c>
      <c r="P43" s="122">
        <f t="shared" si="30"/>
        <v>0.92</v>
      </c>
      <c r="Q43" s="40">
        <v>75</v>
      </c>
      <c r="R43" s="40">
        <v>6</v>
      </c>
      <c r="S43" s="29"/>
      <c r="T43" s="40">
        <v>75</v>
      </c>
      <c r="U43" s="40">
        <v>6</v>
      </c>
      <c r="V43" s="30"/>
      <c r="W43" s="40">
        <v>0</v>
      </c>
      <c r="X43" s="40">
        <v>4</v>
      </c>
      <c r="Y43" s="40">
        <v>65</v>
      </c>
      <c r="Z43" s="117">
        <v>69</v>
      </c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 x14ac:dyDescent="0.3">
      <c r="A44" s="152" t="s">
        <v>59</v>
      </c>
      <c r="B44" s="91">
        <v>0.23076923076923078</v>
      </c>
      <c r="C44" s="169"/>
      <c r="D44" s="169"/>
      <c r="E44" s="43" t="s">
        <v>24</v>
      </c>
      <c r="F44" s="79">
        <f>N41</f>
        <v>1.1538461538461539E-2</v>
      </c>
      <c r="G44" s="42"/>
      <c r="H44" s="152" t="s">
        <v>59</v>
      </c>
      <c r="I44" s="35">
        <f>Q44</f>
        <v>360</v>
      </c>
      <c r="J44" s="36">
        <f>R44/Q44</f>
        <v>0.51388888888888884</v>
      </c>
      <c r="K44" s="23">
        <f>(U44/T44)-J44</f>
        <v>1.6666666666666718E-2</v>
      </c>
      <c r="L44" s="77">
        <f t="shared" si="26"/>
        <v>0.53055555555555556</v>
      </c>
      <c r="M44" s="24">
        <f t="shared" si="27"/>
        <v>0</v>
      </c>
      <c r="N44" s="23">
        <f t="shared" si="28"/>
        <v>8.3333333333333332E-3</v>
      </c>
      <c r="O44" s="23">
        <f t="shared" si="29"/>
        <v>0.46111111111111114</v>
      </c>
      <c r="P44" s="122">
        <f t="shared" si="30"/>
        <v>0.46944444444444444</v>
      </c>
      <c r="Q44" s="40">
        <v>360</v>
      </c>
      <c r="R44" s="40">
        <v>185</v>
      </c>
      <c r="S44" s="29"/>
      <c r="T44" s="40">
        <v>360</v>
      </c>
      <c r="U44" s="40">
        <v>191</v>
      </c>
      <c r="V44" s="30"/>
      <c r="W44" s="40">
        <v>0</v>
      </c>
      <c r="X44" s="40">
        <v>3</v>
      </c>
      <c r="Y44" s="40">
        <v>166</v>
      </c>
      <c r="Z44" s="117">
        <v>169</v>
      </c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ht="15" thickBot="1" x14ac:dyDescent="0.35">
      <c r="A45" s="174" t="s">
        <v>60</v>
      </c>
      <c r="B45" s="92">
        <v>7.8846153846153844E-2</v>
      </c>
      <c r="C45" s="172"/>
      <c r="D45" s="172"/>
      <c r="E45" s="46" t="s">
        <v>25</v>
      </c>
      <c r="F45" s="80">
        <f>O41</f>
        <v>0.62307692307692308</v>
      </c>
      <c r="G45" s="45"/>
      <c r="H45" s="174" t="s">
        <v>60</v>
      </c>
      <c r="I45" s="50">
        <f>Q45</f>
        <v>123</v>
      </c>
      <c r="J45" s="51">
        <f>R45/Q45</f>
        <v>0.27642276422764228</v>
      </c>
      <c r="K45" s="52">
        <f>(U45/T45)-J45</f>
        <v>8.1300813008129968E-3</v>
      </c>
      <c r="L45" s="81">
        <f t="shared" si="26"/>
        <v>0.28455284552845528</v>
      </c>
      <c r="M45" s="53">
        <f t="shared" si="27"/>
        <v>0</v>
      </c>
      <c r="N45" s="52">
        <f t="shared" si="28"/>
        <v>2.4390243902439025E-2</v>
      </c>
      <c r="O45" s="52">
        <f t="shared" si="29"/>
        <v>0.69105691056910568</v>
      </c>
      <c r="P45" s="123">
        <f t="shared" si="30"/>
        <v>0.71544715447154472</v>
      </c>
      <c r="Q45" s="40">
        <v>123</v>
      </c>
      <c r="R45" s="40">
        <v>34</v>
      </c>
      <c r="S45" s="29"/>
      <c r="T45" s="40">
        <v>123</v>
      </c>
      <c r="U45" s="40">
        <v>35</v>
      </c>
      <c r="V45" s="30"/>
      <c r="W45" s="40">
        <v>0</v>
      </c>
      <c r="X45" s="40">
        <v>3</v>
      </c>
      <c r="Y45" s="40">
        <v>85</v>
      </c>
      <c r="Z45" s="117">
        <v>88</v>
      </c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1:38" ht="49.5" customHeight="1" thickTop="1" x14ac:dyDescent="0.35">
      <c r="A46" s="7" t="s">
        <v>50</v>
      </c>
      <c r="B46" s="7"/>
      <c r="C46" s="170"/>
      <c r="D46" s="170"/>
      <c r="E46" s="7"/>
      <c r="F46" s="7"/>
      <c r="G46" s="7"/>
      <c r="H46" s="8" t="s">
        <v>27</v>
      </c>
      <c r="I46" s="58"/>
      <c r="J46" s="58"/>
      <c r="K46" s="59"/>
      <c r="L46" s="3"/>
      <c r="M46" s="58"/>
      <c r="N46" s="59"/>
      <c r="O46" s="59"/>
      <c r="P46" s="124"/>
      <c r="Q46" s="29"/>
      <c r="R46" s="29"/>
      <c r="S46" s="29"/>
      <c r="T46" s="29"/>
      <c r="U46" s="29"/>
      <c r="V46" s="30"/>
      <c r="W46" s="15"/>
      <c r="X46" s="15"/>
      <c r="Y46" s="15"/>
      <c r="Z46" s="118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1:38" x14ac:dyDescent="0.3">
      <c r="C47" s="169"/>
      <c r="D47" s="169"/>
      <c r="H47" t="s">
        <v>20</v>
      </c>
      <c r="I47" s="27">
        <f>SUM(I48:I51)</f>
        <v>1093</v>
      </c>
      <c r="J47" s="36">
        <f>R47/Q47</f>
        <v>0.44830741079597436</v>
      </c>
      <c r="K47" s="23">
        <f>(U47/T47)-J47</f>
        <v>3.1107044830741115E-2</v>
      </c>
      <c r="L47" s="77">
        <f t="shared" ref="L47:L51" si="31">U47/T47</f>
        <v>0.47941445562671547</v>
      </c>
      <c r="M47" s="24">
        <f>W47/T47</f>
        <v>0.32479414455626715</v>
      </c>
      <c r="N47" s="23">
        <f>X47/T47</f>
        <v>7.319304666056725E-3</v>
      </c>
      <c r="O47" s="23">
        <f>Y47/T47</f>
        <v>0.18847209515096067</v>
      </c>
      <c r="P47" s="122">
        <f>Z47/T47</f>
        <v>0.52058554437328453</v>
      </c>
      <c r="Q47" s="28">
        <f>SUM(Q48:Q51)</f>
        <v>1093</v>
      </c>
      <c r="R47" s="28">
        <f>SUM(R48:R51)</f>
        <v>490</v>
      </c>
      <c r="S47" s="29"/>
      <c r="T47" s="28">
        <f>SUM(T48:T51)</f>
        <v>1093</v>
      </c>
      <c r="U47" s="28">
        <f>SUM(U48:U51)</f>
        <v>524</v>
      </c>
      <c r="V47" s="30"/>
      <c r="W47" s="28">
        <f>SUM(W48:W51)</f>
        <v>355</v>
      </c>
      <c r="X47" s="28">
        <f>SUM(X48:X51)</f>
        <v>8</v>
      </c>
      <c r="Y47" s="28">
        <f>SUM(Y48:Y51)</f>
        <v>206</v>
      </c>
      <c r="Z47" s="116">
        <f>SUM(Z48:Z51)</f>
        <v>569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3">
      <c r="A48" s="31" t="s">
        <v>22</v>
      </c>
      <c r="B48" s="89">
        <v>0.71729185727355904</v>
      </c>
      <c r="C48" s="169"/>
      <c r="D48" s="169"/>
      <c r="E48" s="32" t="s">
        <v>21</v>
      </c>
      <c r="F48" s="78">
        <f>L47</f>
        <v>0.47941445562671547</v>
      </c>
      <c r="G48" s="31"/>
      <c r="H48" s="31" t="s">
        <v>22</v>
      </c>
      <c r="I48" s="35">
        <f>Q48</f>
        <v>784</v>
      </c>
      <c r="J48" s="36">
        <f>R48/Q48</f>
        <v>0.42474489795918369</v>
      </c>
      <c r="K48" s="23">
        <f>(U48/T48)-J48</f>
        <v>3.5714285714285698E-2</v>
      </c>
      <c r="L48" s="77">
        <f t="shared" si="31"/>
        <v>0.46045918367346939</v>
      </c>
      <c r="M48" s="24">
        <f t="shared" ref="M48:M51" si="32">W48/T48</f>
        <v>0.37372448979591838</v>
      </c>
      <c r="N48" s="23">
        <f t="shared" ref="N48:N51" si="33">X48/T48</f>
        <v>1.020408163265306E-2</v>
      </c>
      <c r="O48" s="23">
        <f t="shared" ref="O48:O51" si="34">Y48/T48</f>
        <v>0.15561224489795919</v>
      </c>
      <c r="P48" s="122">
        <f t="shared" ref="P48:P51" si="35">Z48/T48</f>
        <v>0.53954081632653061</v>
      </c>
      <c r="Q48" s="40">
        <v>784</v>
      </c>
      <c r="R48" s="40">
        <v>333</v>
      </c>
      <c r="S48" s="29"/>
      <c r="T48" s="40">
        <v>784</v>
      </c>
      <c r="U48" s="40">
        <v>361</v>
      </c>
      <c r="V48" s="30"/>
      <c r="W48" s="40">
        <v>293</v>
      </c>
      <c r="X48" s="40">
        <v>8</v>
      </c>
      <c r="Y48" s="40">
        <v>122</v>
      </c>
      <c r="Z48" s="117">
        <v>423</v>
      </c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x14ac:dyDescent="0.3">
      <c r="A49" s="41" t="s">
        <v>23</v>
      </c>
      <c r="B49" s="90">
        <v>1.2808783165599268E-2</v>
      </c>
      <c r="C49" s="169"/>
      <c r="D49" s="169"/>
      <c r="E49" s="177" t="s">
        <v>63</v>
      </c>
      <c r="F49" s="178">
        <f>M47</f>
        <v>0.32479414455626715</v>
      </c>
      <c r="G49" s="41"/>
      <c r="H49" s="41" t="s">
        <v>23</v>
      </c>
      <c r="I49" s="35">
        <f>Q49</f>
        <v>14</v>
      </c>
      <c r="J49" s="36">
        <f>R49/Q49</f>
        <v>0.35714285714285715</v>
      </c>
      <c r="K49" s="23">
        <f>(U49/T49)-J49</f>
        <v>0</v>
      </c>
      <c r="L49" s="77">
        <f t="shared" si="31"/>
        <v>0.35714285714285715</v>
      </c>
      <c r="M49" s="24">
        <f t="shared" si="32"/>
        <v>0.42857142857142855</v>
      </c>
      <c r="N49" s="23">
        <f t="shared" si="33"/>
        <v>0</v>
      </c>
      <c r="O49" s="23">
        <f t="shared" si="34"/>
        <v>0.21428571428571427</v>
      </c>
      <c r="P49" s="122">
        <f t="shared" si="35"/>
        <v>0.6428571428571429</v>
      </c>
      <c r="Q49" s="40">
        <v>14</v>
      </c>
      <c r="R49" s="40">
        <v>5</v>
      </c>
      <c r="S49" s="29"/>
      <c r="T49" s="40">
        <v>14</v>
      </c>
      <c r="U49" s="40">
        <v>5</v>
      </c>
      <c r="V49" s="30"/>
      <c r="W49" s="40">
        <v>6</v>
      </c>
      <c r="X49" s="40">
        <v>0</v>
      </c>
      <c r="Y49" s="40">
        <v>3</v>
      </c>
      <c r="Z49" s="117">
        <v>9</v>
      </c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x14ac:dyDescent="0.3">
      <c r="A50" s="152" t="s">
        <v>59</v>
      </c>
      <c r="B50" s="91">
        <v>0.25251601097895698</v>
      </c>
      <c r="C50" s="169"/>
      <c r="D50" s="169"/>
      <c r="E50" s="43" t="s">
        <v>24</v>
      </c>
      <c r="F50" s="79">
        <f>N47</f>
        <v>7.319304666056725E-3</v>
      </c>
      <c r="G50" s="42"/>
      <c r="H50" s="152" t="s">
        <v>59</v>
      </c>
      <c r="I50" s="35">
        <f>Q50</f>
        <v>276</v>
      </c>
      <c r="J50" s="36">
        <f>R50/Q50</f>
        <v>0.53260869565217395</v>
      </c>
      <c r="K50" s="23">
        <f>(U50/T50)-J50</f>
        <v>2.1739130434782594E-2</v>
      </c>
      <c r="L50" s="77">
        <f t="shared" si="31"/>
        <v>0.55434782608695654</v>
      </c>
      <c r="M50" s="24">
        <f t="shared" si="32"/>
        <v>0.18840579710144928</v>
      </c>
      <c r="N50" s="23">
        <f t="shared" si="33"/>
        <v>0</v>
      </c>
      <c r="O50" s="23">
        <f t="shared" si="34"/>
        <v>0.25724637681159418</v>
      </c>
      <c r="P50" s="122">
        <f t="shared" si="35"/>
        <v>0.44565217391304346</v>
      </c>
      <c r="Q50" s="40">
        <v>276</v>
      </c>
      <c r="R50" s="40">
        <v>147</v>
      </c>
      <c r="S50" s="29"/>
      <c r="T50" s="40">
        <v>276</v>
      </c>
      <c r="U50" s="40">
        <v>153</v>
      </c>
      <c r="V50" s="30"/>
      <c r="W50" s="40">
        <v>52</v>
      </c>
      <c r="X50" s="40">
        <v>0</v>
      </c>
      <c r="Y50" s="40">
        <v>71</v>
      </c>
      <c r="Z50" s="117">
        <v>123</v>
      </c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ht="15" thickBot="1" x14ac:dyDescent="0.35">
      <c r="A51" s="174" t="s">
        <v>60</v>
      </c>
      <c r="B51" s="92">
        <v>1.7383348581884721E-2</v>
      </c>
      <c r="C51" s="172"/>
      <c r="D51" s="172"/>
      <c r="E51" s="46" t="s">
        <v>25</v>
      </c>
      <c r="F51" s="80">
        <f>O47</f>
        <v>0.18847209515096067</v>
      </c>
      <c r="G51" s="45"/>
      <c r="H51" s="174" t="s">
        <v>60</v>
      </c>
      <c r="I51" s="50">
        <f>Q51</f>
        <v>19</v>
      </c>
      <c r="J51" s="51">
        <f>R51/Q51</f>
        <v>0.26315789473684209</v>
      </c>
      <c r="K51" s="52">
        <f>(U51/T51)-J51</f>
        <v>0</v>
      </c>
      <c r="L51" s="81">
        <f t="shared" si="31"/>
        <v>0.26315789473684209</v>
      </c>
      <c r="M51" s="53">
        <f t="shared" si="32"/>
        <v>0.21052631578947367</v>
      </c>
      <c r="N51" s="52">
        <f t="shared" si="33"/>
        <v>0</v>
      </c>
      <c r="O51" s="52">
        <f t="shared" si="34"/>
        <v>0.52631578947368418</v>
      </c>
      <c r="P51" s="123">
        <f t="shared" si="35"/>
        <v>0.73684210526315785</v>
      </c>
      <c r="Q51" s="40">
        <v>19</v>
      </c>
      <c r="R51" s="40">
        <v>5</v>
      </c>
      <c r="S51" s="29"/>
      <c r="T51" s="40">
        <v>19</v>
      </c>
      <c r="U51" s="40">
        <v>5</v>
      </c>
      <c r="V51" s="30"/>
      <c r="W51" s="40">
        <v>4</v>
      </c>
      <c r="X51" s="40">
        <v>0</v>
      </c>
      <c r="Y51" s="40">
        <v>10</v>
      </c>
      <c r="Z51" s="117">
        <v>14</v>
      </c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ht="53.25" customHeight="1" thickTop="1" x14ac:dyDescent="0.35">
      <c r="A52" s="7" t="s">
        <v>51</v>
      </c>
      <c r="B52" s="7"/>
      <c r="C52" s="170"/>
      <c r="D52" s="170"/>
      <c r="E52" s="7"/>
      <c r="F52" s="7"/>
      <c r="G52" s="7"/>
      <c r="H52" s="8" t="s">
        <v>27</v>
      </c>
      <c r="I52" s="58"/>
      <c r="J52" s="58"/>
      <c r="K52" s="59"/>
      <c r="L52" s="3"/>
      <c r="M52" s="58"/>
      <c r="N52" s="59"/>
      <c r="O52" s="59"/>
      <c r="P52" s="124"/>
      <c r="Q52" s="29"/>
      <c r="R52" s="29"/>
      <c r="S52" s="29"/>
      <c r="T52" s="29"/>
      <c r="U52" s="29"/>
      <c r="V52" s="30"/>
      <c r="W52" s="15"/>
      <c r="X52" s="15"/>
      <c r="Y52" s="15"/>
      <c r="Z52" s="118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x14ac:dyDescent="0.3">
      <c r="C53" s="169"/>
      <c r="D53" s="169"/>
      <c r="H53" t="s">
        <v>20</v>
      </c>
      <c r="I53" s="27">
        <f>SUM(I54:I57)</f>
        <v>4694</v>
      </c>
      <c r="J53" s="36">
        <f>R53/Q53</f>
        <v>0.30421815083084791</v>
      </c>
      <c r="K53" s="23">
        <f>(U53/T53)-J53</f>
        <v>5.341185769430129E-2</v>
      </c>
      <c r="L53" s="77">
        <f t="shared" ref="L53:L57" si="36">U53/T53</f>
        <v>0.3576300085251492</v>
      </c>
      <c r="M53" s="24">
        <f>W53/T53</f>
        <v>0.40238704177323104</v>
      </c>
      <c r="N53" s="23">
        <f>X53/T53</f>
        <v>3.6658141517476553E-2</v>
      </c>
      <c r="O53" s="23">
        <f>Y53/T53</f>
        <v>0.20332480818414322</v>
      </c>
      <c r="P53" s="122">
        <f>Z53/T53</f>
        <v>0.64236999147485085</v>
      </c>
      <c r="Q53" s="28">
        <f>SUM(Q54:Q57)</f>
        <v>4694</v>
      </c>
      <c r="R53" s="28">
        <f>SUM(R54:R57)</f>
        <v>1428</v>
      </c>
      <c r="S53" s="29"/>
      <c r="T53" s="28">
        <f>SUM(T54:T57)</f>
        <v>4692</v>
      </c>
      <c r="U53" s="28">
        <f>SUM(U54:U57)</f>
        <v>1678</v>
      </c>
      <c r="V53" s="30"/>
      <c r="W53" s="28">
        <f>SUM(W54:W57)</f>
        <v>1888</v>
      </c>
      <c r="X53" s="28">
        <f>SUM(X54:X57)</f>
        <v>172</v>
      </c>
      <c r="Y53" s="28">
        <f>SUM(Y54:Y57)</f>
        <v>954</v>
      </c>
      <c r="Z53" s="116">
        <f>SUM(Z54:Z57)</f>
        <v>3014</v>
      </c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x14ac:dyDescent="0.3">
      <c r="A54" s="31" t="s">
        <v>22</v>
      </c>
      <c r="B54" s="89">
        <v>0.40860673199829567</v>
      </c>
      <c r="C54" s="169"/>
      <c r="D54" s="169"/>
      <c r="E54" s="32" t="s">
        <v>21</v>
      </c>
      <c r="F54" s="78">
        <f>L53</f>
        <v>0.3576300085251492</v>
      </c>
      <c r="G54" s="31"/>
      <c r="H54" s="31" t="s">
        <v>22</v>
      </c>
      <c r="I54" s="35">
        <f>Q54</f>
        <v>1918</v>
      </c>
      <c r="J54" s="36">
        <f>R54/Q54</f>
        <v>0.24139728884254433</v>
      </c>
      <c r="K54" s="23">
        <f>(U54/T54)-J54</f>
        <v>7.2992700729927001E-2</v>
      </c>
      <c r="L54" s="77">
        <f t="shared" si="36"/>
        <v>0.31438998957247133</v>
      </c>
      <c r="M54" s="24">
        <f t="shared" ref="M54:M57" si="37">W54/T54</f>
        <v>0.39416058394160586</v>
      </c>
      <c r="N54" s="23">
        <f t="shared" ref="N54:N57" si="38">X54/T54</f>
        <v>4.0667361835245046E-2</v>
      </c>
      <c r="O54" s="23">
        <f t="shared" ref="O54:O57" si="39">Y54/T54</f>
        <v>0.25078206465067782</v>
      </c>
      <c r="P54" s="122">
        <f t="shared" ref="P54:P57" si="40">Z54/T54</f>
        <v>0.68561001042752867</v>
      </c>
      <c r="Q54" s="40">
        <v>1918</v>
      </c>
      <c r="R54" s="40">
        <v>463</v>
      </c>
      <c r="S54" s="29"/>
      <c r="T54" s="40">
        <v>1918</v>
      </c>
      <c r="U54" s="40">
        <v>603</v>
      </c>
      <c r="V54" s="30"/>
      <c r="W54" s="40">
        <v>756</v>
      </c>
      <c r="X54" s="40">
        <v>78</v>
      </c>
      <c r="Y54" s="40">
        <v>481</v>
      </c>
      <c r="Z54" s="117">
        <v>1315</v>
      </c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x14ac:dyDescent="0.3">
      <c r="A55" s="41" t="s">
        <v>23</v>
      </c>
      <c r="B55" s="90">
        <v>9.8636557307200681E-2</v>
      </c>
      <c r="C55" s="169"/>
      <c r="D55" s="169"/>
      <c r="E55" s="177" t="s">
        <v>63</v>
      </c>
      <c r="F55" s="178">
        <f>M53</f>
        <v>0.40238704177323104</v>
      </c>
      <c r="G55" s="41"/>
      <c r="H55" s="41" t="s">
        <v>23</v>
      </c>
      <c r="I55" s="35">
        <f>Q55</f>
        <v>463</v>
      </c>
      <c r="J55" s="36">
        <f>R55/Q55</f>
        <v>0.11663066954643629</v>
      </c>
      <c r="K55" s="23">
        <f>(U55/T55)-J55</f>
        <v>6.0475161987041018E-2</v>
      </c>
      <c r="L55" s="77">
        <f t="shared" si="36"/>
        <v>0.17710583153347731</v>
      </c>
      <c r="M55" s="24">
        <f t="shared" si="37"/>
        <v>0.35853131749460043</v>
      </c>
      <c r="N55" s="23">
        <f t="shared" si="38"/>
        <v>6.6954643628509725E-2</v>
      </c>
      <c r="O55" s="23">
        <f t="shared" si="39"/>
        <v>0.39740820734341253</v>
      </c>
      <c r="P55" s="122">
        <f t="shared" si="40"/>
        <v>0.82289416846652264</v>
      </c>
      <c r="Q55" s="40">
        <v>463</v>
      </c>
      <c r="R55" s="40">
        <v>54</v>
      </c>
      <c r="S55" s="29"/>
      <c r="T55" s="40">
        <v>463</v>
      </c>
      <c r="U55" s="40">
        <v>82</v>
      </c>
      <c r="V55" s="30"/>
      <c r="W55" s="40">
        <v>166</v>
      </c>
      <c r="X55" s="40">
        <v>31</v>
      </c>
      <c r="Y55" s="40">
        <v>184</v>
      </c>
      <c r="Z55" s="117">
        <v>381</v>
      </c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x14ac:dyDescent="0.3">
      <c r="A56" s="152" t="s">
        <v>59</v>
      </c>
      <c r="B56" s="91">
        <v>0.31614827439284193</v>
      </c>
      <c r="C56" s="169"/>
      <c r="D56" s="169"/>
      <c r="E56" s="43" t="s">
        <v>24</v>
      </c>
      <c r="F56" s="79">
        <f>N53</f>
        <v>3.6658141517476553E-2</v>
      </c>
      <c r="G56" s="42"/>
      <c r="H56" s="152" t="s">
        <v>59</v>
      </c>
      <c r="I56" s="35">
        <f>Q56</f>
        <v>1484</v>
      </c>
      <c r="J56" s="36">
        <f>R56/Q56</f>
        <v>0.45215633423180596</v>
      </c>
      <c r="K56" s="23">
        <f>(U56/T56)-J56</f>
        <v>3.1997408182219689E-2</v>
      </c>
      <c r="L56" s="77">
        <f t="shared" si="36"/>
        <v>0.48415374241402565</v>
      </c>
      <c r="M56" s="24">
        <f t="shared" si="37"/>
        <v>0.37356709372892782</v>
      </c>
      <c r="N56" s="23">
        <f t="shared" si="38"/>
        <v>2.4275118004045852E-2</v>
      </c>
      <c r="O56" s="23">
        <f t="shared" si="39"/>
        <v>0.11800404585300067</v>
      </c>
      <c r="P56" s="122">
        <f t="shared" si="40"/>
        <v>0.51584625758597435</v>
      </c>
      <c r="Q56" s="40">
        <v>1484</v>
      </c>
      <c r="R56" s="40">
        <v>671</v>
      </c>
      <c r="S56" s="29"/>
      <c r="T56" s="40">
        <v>1483</v>
      </c>
      <c r="U56" s="40">
        <v>718</v>
      </c>
      <c r="V56" s="30"/>
      <c r="W56" s="40">
        <v>554</v>
      </c>
      <c r="X56" s="40">
        <v>36</v>
      </c>
      <c r="Y56" s="40">
        <v>175</v>
      </c>
      <c r="Z56" s="117">
        <v>765</v>
      </c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ht="15" thickBot="1" x14ac:dyDescent="0.35">
      <c r="A57" s="174" t="s">
        <v>60</v>
      </c>
      <c r="B57" s="92">
        <v>0.1766084363016617</v>
      </c>
      <c r="C57" s="172"/>
      <c r="D57" s="172"/>
      <c r="E57" s="46" t="s">
        <v>25</v>
      </c>
      <c r="F57" s="80">
        <f>O53</f>
        <v>0.20332480818414322</v>
      </c>
      <c r="G57" s="45"/>
      <c r="H57" s="174" t="s">
        <v>60</v>
      </c>
      <c r="I57" s="50">
        <f>Q57</f>
        <v>829</v>
      </c>
      <c r="J57" s="51">
        <f>R57/Q57</f>
        <v>0.28950542822677927</v>
      </c>
      <c r="K57" s="52">
        <f>(U57/T57)-J57</f>
        <v>4.2620175637955005E-2</v>
      </c>
      <c r="L57" s="81">
        <f t="shared" si="36"/>
        <v>0.33212560386473428</v>
      </c>
      <c r="M57" s="53">
        <f t="shared" si="37"/>
        <v>0.49758454106280192</v>
      </c>
      <c r="N57" s="52">
        <f t="shared" si="38"/>
        <v>3.2608695652173912E-2</v>
      </c>
      <c r="O57" s="52">
        <f t="shared" si="39"/>
        <v>0.13768115942028986</v>
      </c>
      <c r="P57" s="123">
        <f t="shared" si="40"/>
        <v>0.66787439613526567</v>
      </c>
      <c r="Q57" s="40">
        <v>829</v>
      </c>
      <c r="R57" s="40">
        <v>240</v>
      </c>
      <c r="S57" s="29"/>
      <c r="T57" s="40">
        <v>828</v>
      </c>
      <c r="U57" s="40">
        <v>275</v>
      </c>
      <c r="V57" s="30"/>
      <c r="W57" s="40">
        <v>412</v>
      </c>
      <c r="X57" s="40">
        <v>27</v>
      </c>
      <c r="Y57" s="40">
        <v>114</v>
      </c>
      <c r="Z57" s="117">
        <v>553</v>
      </c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ht="63.75" customHeight="1" thickTop="1" x14ac:dyDescent="0.35">
      <c r="A58" s="7" t="s">
        <v>52</v>
      </c>
      <c r="B58" s="7"/>
      <c r="C58" s="170"/>
      <c r="D58" s="170"/>
      <c r="E58" s="7"/>
      <c r="F58" s="7"/>
      <c r="G58" s="7"/>
      <c r="H58" s="8" t="s">
        <v>27</v>
      </c>
      <c r="I58" s="58"/>
      <c r="J58" s="58"/>
      <c r="K58" s="59"/>
      <c r="L58" s="3"/>
      <c r="M58" s="58"/>
      <c r="N58" s="59"/>
      <c r="O58" s="59"/>
      <c r="P58" s="124"/>
      <c r="Q58" s="29"/>
      <c r="R58" s="29"/>
      <c r="S58" s="29"/>
      <c r="T58" s="29"/>
      <c r="U58" s="29"/>
      <c r="V58" s="30"/>
      <c r="W58" s="15"/>
      <c r="X58" s="15"/>
      <c r="Y58" s="15"/>
      <c r="Z58" s="118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3">
      <c r="C59" s="169"/>
      <c r="D59" s="169"/>
      <c r="H59" t="s">
        <v>20</v>
      </c>
      <c r="I59" s="27">
        <f>SUM(I60:I63)</f>
        <v>7203</v>
      </c>
      <c r="J59" s="36">
        <f>R59/Q59</f>
        <v>0.68776898514507845</v>
      </c>
      <c r="K59" s="23">
        <f>(U59/T59)-J59</f>
        <v>1.5410245730945404E-2</v>
      </c>
      <c r="L59" s="77">
        <f t="shared" ref="L59:L63" si="41">U59/T59</f>
        <v>0.70317923087602385</v>
      </c>
      <c r="M59" s="24">
        <f>W59/T59</f>
        <v>0.21574344023323616</v>
      </c>
      <c r="N59" s="23">
        <f>X59/T59</f>
        <v>5.414410662224073E-3</v>
      </c>
      <c r="O59" s="23">
        <f>Y59/T59</f>
        <v>7.5662918228515896E-2</v>
      </c>
      <c r="P59" s="122">
        <f>Z59/T59</f>
        <v>0.29682076912397615</v>
      </c>
      <c r="Q59" s="28">
        <f>SUM(Q60:Q63)</f>
        <v>7203</v>
      </c>
      <c r="R59" s="28">
        <f>SUM(R60:R63)</f>
        <v>4954</v>
      </c>
      <c r="S59" s="29"/>
      <c r="T59" s="28">
        <f>SUM(T60:T63)</f>
        <v>7203</v>
      </c>
      <c r="U59" s="28">
        <f>SUM(U60:U63)</f>
        <v>5065</v>
      </c>
      <c r="V59" s="30"/>
      <c r="W59" s="28">
        <f>SUM(W60:W63)</f>
        <v>1554</v>
      </c>
      <c r="X59" s="28">
        <f>SUM(X60:X63)</f>
        <v>39</v>
      </c>
      <c r="Y59" s="28">
        <f>SUM(Y60:Y63)</f>
        <v>545</v>
      </c>
      <c r="Z59" s="116">
        <f>SUM(Z60:Z63)</f>
        <v>2138</v>
      </c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 x14ac:dyDescent="0.3">
      <c r="A60" s="31" t="s">
        <v>22</v>
      </c>
      <c r="B60" s="89">
        <v>0.80674718867138695</v>
      </c>
      <c r="C60" s="169"/>
      <c r="D60" s="169"/>
      <c r="E60" s="32" t="s">
        <v>21</v>
      </c>
      <c r="F60" s="78">
        <f>L59</f>
        <v>0.70317923087602385</v>
      </c>
      <c r="G60" s="31"/>
      <c r="H60" s="31" t="s">
        <v>22</v>
      </c>
      <c r="I60" s="35">
        <f>Q60</f>
        <v>5811</v>
      </c>
      <c r="J60" s="36">
        <f>R60/Q60</f>
        <v>0.69815866460161757</v>
      </c>
      <c r="K60" s="23">
        <f>(U60/T60)-J60</f>
        <v>1.5143692996042013E-2</v>
      </c>
      <c r="L60" s="77">
        <f t="shared" si="41"/>
        <v>0.71330235759765959</v>
      </c>
      <c r="M60" s="24">
        <f t="shared" ref="M60:M63" si="42">W60/T60</f>
        <v>0.22164859748752366</v>
      </c>
      <c r="N60" s="23">
        <f t="shared" ref="N60:N63" si="43">X60/T60</f>
        <v>5.5067974531061784E-3</v>
      </c>
      <c r="O60" s="23">
        <f t="shared" ref="O60:O63" si="44">Y60/T60</f>
        <v>5.9542247461710551E-2</v>
      </c>
      <c r="P60" s="122">
        <f t="shared" ref="P60:P63" si="45">Z60/T60</f>
        <v>0.28669764240234041</v>
      </c>
      <c r="Q60" s="40">
        <v>5811</v>
      </c>
      <c r="R60" s="40">
        <v>4057</v>
      </c>
      <c r="S60" s="29"/>
      <c r="T60" s="40">
        <v>5811</v>
      </c>
      <c r="U60" s="40">
        <v>4145</v>
      </c>
      <c r="V60" s="30"/>
      <c r="W60" s="40">
        <v>1288</v>
      </c>
      <c r="X60" s="40">
        <v>32</v>
      </c>
      <c r="Y60" s="40">
        <v>346</v>
      </c>
      <c r="Z60" s="117">
        <v>1666</v>
      </c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x14ac:dyDescent="0.3">
      <c r="A61" s="41" t="s">
        <v>23</v>
      </c>
      <c r="B61" s="90">
        <v>3.8872691933916422E-3</v>
      </c>
      <c r="C61" s="169"/>
      <c r="D61" s="169"/>
      <c r="E61" s="177" t="s">
        <v>63</v>
      </c>
      <c r="F61" s="178">
        <f>M59</f>
        <v>0.21574344023323616</v>
      </c>
      <c r="G61" s="41"/>
      <c r="H61" s="41" t="s">
        <v>23</v>
      </c>
      <c r="I61" s="35">
        <f>Q61</f>
        <v>28</v>
      </c>
      <c r="J61" s="36">
        <f>R61/Q61</f>
        <v>0.25</v>
      </c>
      <c r="K61" s="23">
        <f>(U61/T61)-J61</f>
        <v>0</v>
      </c>
      <c r="L61" s="77">
        <f t="shared" si="41"/>
        <v>0.25</v>
      </c>
      <c r="M61" s="24">
        <f t="shared" si="42"/>
        <v>0.6071428571428571</v>
      </c>
      <c r="N61" s="23">
        <f t="shared" si="43"/>
        <v>0</v>
      </c>
      <c r="O61" s="23">
        <f t="shared" si="44"/>
        <v>0.14285714285714285</v>
      </c>
      <c r="P61" s="122">
        <f t="shared" si="45"/>
        <v>0.75</v>
      </c>
      <c r="Q61" s="40">
        <v>28</v>
      </c>
      <c r="R61" s="40">
        <v>7</v>
      </c>
      <c r="S61" s="29"/>
      <c r="T61" s="40">
        <v>28</v>
      </c>
      <c r="U61" s="40">
        <v>7</v>
      </c>
      <c r="V61" s="30"/>
      <c r="W61" s="40">
        <v>17</v>
      </c>
      <c r="X61" s="40">
        <v>0</v>
      </c>
      <c r="Y61" s="40">
        <v>4</v>
      </c>
      <c r="Z61" s="117">
        <v>21</v>
      </c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 x14ac:dyDescent="0.3">
      <c r="A62" s="152" t="s">
        <v>59</v>
      </c>
      <c r="B62" s="91">
        <v>0.17770373455504651</v>
      </c>
      <c r="C62" s="169"/>
      <c r="D62" s="169"/>
      <c r="E62" s="43" t="s">
        <v>24</v>
      </c>
      <c r="F62" s="79">
        <f>N59</f>
        <v>5.414410662224073E-3</v>
      </c>
      <c r="G62" s="42"/>
      <c r="H62" s="152" t="s">
        <v>59</v>
      </c>
      <c r="I62" s="35">
        <f>Q62</f>
        <v>1280</v>
      </c>
      <c r="J62" s="36">
        <f>R62/Q62</f>
        <v>0.67578125</v>
      </c>
      <c r="K62" s="23">
        <f>(U62/T62)-J62</f>
        <v>1.4843750000000044E-2</v>
      </c>
      <c r="L62" s="77">
        <f t="shared" si="41"/>
        <v>0.69062500000000004</v>
      </c>
      <c r="M62" s="24">
        <f t="shared" si="42"/>
        <v>0.16875000000000001</v>
      </c>
      <c r="N62" s="23">
        <f t="shared" si="43"/>
        <v>3.90625E-3</v>
      </c>
      <c r="O62" s="23">
        <f t="shared" si="44"/>
        <v>0.13671875</v>
      </c>
      <c r="P62" s="122">
        <f t="shared" si="45"/>
        <v>0.30937500000000001</v>
      </c>
      <c r="Q62" s="40">
        <v>1280</v>
      </c>
      <c r="R62" s="40">
        <v>865</v>
      </c>
      <c r="S62" s="29"/>
      <c r="T62" s="40">
        <v>1280</v>
      </c>
      <c r="U62" s="40">
        <v>884</v>
      </c>
      <c r="V62" s="30"/>
      <c r="W62" s="40">
        <v>216</v>
      </c>
      <c r="X62" s="40">
        <v>5</v>
      </c>
      <c r="Y62" s="40">
        <v>175</v>
      </c>
      <c r="Z62" s="117">
        <v>396</v>
      </c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 ht="15" thickBot="1" x14ac:dyDescent="0.35">
      <c r="A63" s="174" t="s">
        <v>60</v>
      </c>
      <c r="B63" s="92">
        <v>1.1661807580174927E-2</v>
      </c>
      <c r="C63" s="172"/>
      <c r="D63" s="172"/>
      <c r="E63" s="46" t="s">
        <v>25</v>
      </c>
      <c r="F63" s="80">
        <f>O59</f>
        <v>7.5662918228515896E-2</v>
      </c>
      <c r="G63" s="45"/>
      <c r="H63" s="174" t="s">
        <v>60</v>
      </c>
      <c r="I63" s="50">
        <f>Q63</f>
        <v>84</v>
      </c>
      <c r="J63" s="51">
        <f>R63/Q63</f>
        <v>0.29761904761904762</v>
      </c>
      <c r="K63" s="52">
        <f>(U63/T63)-J63</f>
        <v>4.7619047619047616E-2</v>
      </c>
      <c r="L63" s="81">
        <f t="shared" si="41"/>
        <v>0.34523809523809523</v>
      </c>
      <c r="M63" s="53">
        <f t="shared" si="42"/>
        <v>0.39285714285714285</v>
      </c>
      <c r="N63" s="52">
        <f t="shared" si="43"/>
        <v>2.3809523809523808E-2</v>
      </c>
      <c r="O63" s="52">
        <f t="shared" si="44"/>
        <v>0.23809523809523808</v>
      </c>
      <c r="P63" s="123">
        <f t="shared" si="45"/>
        <v>0.65476190476190477</v>
      </c>
      <c r="Q63" s="40">
        <v>84</v>
      </c>
      <c r="R63" s="40">
        <v>25</v>
      </c>
      <c r="S63" s="29"/>
      <c r="T63" s="40">
        <v>84</v>
      </c>
      <c r="U63" s="40">
        <v>29</v>
      </c>
      <c r="V63" s="30"/>
      <c r="W63" s="40">
        <v>33</v>
      </c>
      <c r="X63" s="40">
        <v>2</v>
      </c>
      <c r="Y63" s="40">
        <v>20</v>
      </c>
      <c r="Z63" s="117">
        <v>55</v>
      </c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 ht="57" customHeight="1" thickTop="1" x14ac:dyDescent="0.35">
      <c r="A64" s="7" t="s">
        <v>53</v>
      </c>
      <c r="B64" s="7"/>
      <c r="C64" s="170"/>
      <c r="D64" s="170"/>
      <c r="E64" s="7"/>
      <c r="F64" s="7"/>
      <c r="G64" s="7"/>
      <c r="H64" s="8" t="s">
        <v>27</v>
      </c>
      <c r="I64" s="58"/>
      <c r="J64" s="58"/>
      <c r="K64" s="59"/>
      <c r="L64" s="3"/>
      <c r="M64" s="58"/>
      <c r="N64" s="59"/>
      <c r="O64" s="59"/>
      <c r="P64" s="124"/>
      <c r="Q64" s="29"/>
      <c r="R64" s="29"/>
      <c r="S64" s="29"/>
      <c r="T64" s="29"/>
      <c r="U64" s="29"/>
      <c r="V64" s="30"/>
      <c r="W64" s="15"/>
      <c r="X64" s="15"/>
      <c r="Y64" s="15"/>
      <c r="Z64" s="118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x14ac:dyDescent="0.3">
      <c r="C65" s="169"/>
      <c r="D65" s="169"/>
      <c r="H65" t="s">
        <v>20</v>
      </c>
      <c r="I65" s="27">
        <f>SUM(I66:I69)</f>
        <v>1910</v>
      </c>
      <c r="J65" s="36">
        <f>R65/Q65</f>
        <v>0.4837696335078534</v>
      </c>
      <c r="K65" s="23">
        <f>(U65/T65)-J65</f>
        <v>2.3567892697597292E-2</v>
      </c>
      <c r="L65" s="77">
        <f t="shared" ref="L65:L69" si="46">U65/T65</f>
        <v>0.5073375262054507</v>
      </c>
      <c r="M65" s="24">
        <f>W65/T65</f>
        <v>0.35849056603773582</v>
      </c>
      <c r="N65" s="23">
        <f>X65/T65</f>
        <v>1.10062893081761E-2</v>
      </c>
      <c r="O65" s="23">
        <f>Y65/T65</f>
        <v>0.12316561844863731</v>
      </c>
      <c r="P65" s="122">
        <f>Z65/T65</f>
        <v>0.49266247379454925</v>
      </c>
      <c r="Q65" s="28">
        <f>SUM(Q66:Q69)</f>
        <v>1910</v>
      </c>
      <c r="R65" s="28">
        <f>SUM(R66:R69)</f>
        <v>924</v>
      </c>
      <c r="S65" s="29"/>
      <c r="T65" s="28">
        <f>SUM(T66:T69)</f>
        <v>1908</v>
      </c>
      <c r="U65" s="28">
        <f>SUM(U66:U69)</f>
        <v>968</v>
      </c>
      <c r="V65" s="30"/>
      <c r="W65" s="28">
        <f>SUM(W66:W69)</f>
        <v>684</v>
      </c>
      <c r="X65" s="28">
        <f>SUM(X66:X69)</f>
        <v>21</v>
      </c>
      <c r="Y65" s="28">
        <f>SUM(Y66:Y69)</f>
        <v>235</v>
      </c>
      <c r="Z65" s="116">
        <f>SUM(Z66:Z69)</f>
        <v>940</v>
      </c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8" x14ac:dyDescent="0.3">
      <c r="A66" s="31" t="s">
        <v>22</v>
      </c>
      <c r="B66" s="89">
        <v>0.56282722513089001</v>
      </c>
      <c r="C66" s="169"/>
      <c r="D66" s="169"/>
      <c r="E66" s="32" t="s">
        <v>21</v>
      </c>
      <c r="F66" s="78">
        <f>L65</f>
        <v>0.5073375262054507</v>
      </c>
      <c r="G66" s="31"/>
      <c r="H66" s="31" t="s">
        <v>22</v>
      </c>
      <c r="I66" s="35">
        <f>Q66</f>
        <v>1075</v>
      </c>
      <c r="J66" s="36">
        <f>R66/Q66</f>
        <v>0.47441860465116281</v>
      </c>
      <c r="K66" s="23">
        <f>(U66/T66)-J66</f>
        <v>2.8843277921064558E-2</v>
      </c>
      <c r="L66" s="77">
        <f t="shared" si="46"/>
        <v>0.50326188257222737</v>
      </c>
      <c r="M66" s="24">
        <f t="shared" ref="M66:M69" si="47">W66/T66</f>
        <v>0.3718546132339236</v>
      </c>
      <c r="N66" s="23">
        <f t="shared" ref="N66:N69" si="48">X66/T66</f>
        <v>1.4911463187325256E-2</v>
      </c>
      <c r="O66" s="23">
        <f t="shared" ref="O66:O69" si="49">Y66/T66</f>
        <v>0.10997204100652376</v>
      </c>
      <c r="P66" s="122">
        <f t="shared" ref="P66:P69" si="50">Z66/T66</f>
        <v>0.49673811742777257</v>
      </c>
      <c r="Q66" s="40">
        <v>1075</v>
      </c>
      <c r="R66" s="40">
        <v>510</v>
      </c>
      <c r="S66" s="29"/>
      <c r="T66" s="40">
        <v>1073</v>
      </c>
      <c r="U66" s="40">
        <v>540</v>
      </c>
      <c r="V66" s="30"/>
      <c r="W66" s="40">
        <v>399</v>
      </c>
      <c r="X66" s="40">
        <v>16</v>
      </c>
      <c r="Y66" s="40">
        <v>118</v>
      </c>
      <c r="Z66" s="117">
        <v>533</v>
      </c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x14ac:dyDescent="0.3">
      <c r="A67" s="41" t="s">
        <v>23</v>
      </c>
      <c r="B67" s="90">
        <v>4.712041884816754E-2</v>
      </c>
      <c r="C67" s="169"/>
      <c r="D67" s="169"/>
      <c r="E67" s="177" t="s">
        <v>63</v>
      </c>
      <c r="F67" s="178">
        <f>M65</f>
        <v>0.35849056603773582</v>
      </c>
      <c r="G67" s="41"/>
      <c r="H67" s="41" t="s">
        <v>23</v>
      </c>
      <c r="I67" s="35">
        <f>Q67</f>
        <v>90</v>
      </c>
      <c r="J67" s="36">
        <f>R67/Q67</f>
        <v>0.22222222222222221</v>
      </c>
      <c r="K67" s="23">
        <f>(U67/T67)-J67</f>
        <v>3.3333333333333326E-2</v>
      </c>
      <c r="L67" s="77">
        <f t="shared" si="46"/>
        <v>0.25555555555555554</v>
      </c>
      <c r="M67" s="24">
        <f t="shared" si="47"/>
        <v>0.53333333333333333</v>
      </c>
      <c r="N67" s="23">
        <f t="shared" si="48"/>
        <v>2.2222222222222223E-2</v>
      </c>
      <c r="O67" s="23">
        <f t="shared" si="49"/>
        <v>0.18888888888888888</v>
      </c>
      <c r="P67" s="122">
        <f t="shared" si="50"/>
        <v>0.74444444444444446</v>
      </c>
      <c r="Q67" s="40">
        <v>90</v>
      </c>
      <c r="R67" s="40">
        <v>20</v>
      </c>
      <c r="S67" s="29"/>
      <c r="T67" s="40">
        <v>90</v>
      </c>
      <c r="U67" s="40">
        <v>23</v>
      </c>
      <c r="V67" s="30"/>
      <c r="W67" s="40">
        <v>48</v>
      </c>
      <c r="X67" s="40">
        <v>2</v>
      </c>
      <c r="Y67" s="40">
        <v>17</v>
      </c>
      <c r="Z67" s="117">
        <v>67</v>
      </c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8" x14ac:dyDescent="0.3">
      <c r="A68" s="152" t="s">
        <v>59</v>
      </c>
      <c r="B68" s="91">
        <v>0.28900523560209423</v>
      </c>
      <c r="C68" s="169"/>
      <c r="D68" s="169"/>
      <c r="E68" s="43" t="s">
        <v>24</v>
      </c>
      <c r="F68" s="79">
        <f>N65</f>
        <v>1.10062893081761E-2</v>
      </c>
      <c r="G68" s="42"/>
      <c r="H68" s="152" t="s">
        <v>59</v>
      </c>
      <c r="I68" s="35">
        <f>Q68</f>
        <v>552</v>
      </c>
      <c r="J68" s="36">
        <f>R68/Q68</f>
        <v>0.59057971014492749</v>
      </c>
      <c r="K68" s="23">
        <f>(U68/T68)-J68</f>
        <v>1.6304347826087029E-2</v>
      </c>
      <c r="L68" s="77">
        <f t="shared" si="46"/>
        <v>0.60688405797101452</v>
      </c>
      <c r="M68" s="24">
        <f t="shared" si="47"/>
        <v>0.28804347826086957</v>
      </c>
      <c r="N68" s="23">
        <f t="shared" si="48"/>
        <v>5.434782608695652E-3</v>
      </c>
      <c r="O68" s="23">
        <f t="shared" si="49"/>
        <v>9.9637681159420288E-2</v>
      </c>
      <c r="P68" s="122">
        <f t="shared" si="50"/>
        <v>0.39311594202898553</v>
      </c>
      <c r="Q68" s="40">
        <v>552</v>
      </c>
      <c r="R68" s="40">
        <v>326</v>
      </c>
      <c r="S68" s="29"/>
      <c r="T68" s="40">
        <v>552</v>
      </c>
      <c r="U68" s="40">
        <v>335</v>
      </c>
      <c r="V68" s="30"/>
      <c r="W68" s="40">
        <v>159</v>
      </c>
      <c r="X68" s="40">
        <v>3</v>
      </c>
      <c r="Y68" s="40">
        <v>55</v>
      </c>
      <c r="Z68" s="117">
        <v>217</v>
      </c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ht="15" thickBot="1" x14ac:dyDescent="0.35">
      <c r="A69" s="174" t="s">
        <v>60</v>
      </c>
      <c r="B69" s="92">
        <v>0.10104712041884817</v>
      </c>
      <c r="C69" s="172"/>
      <c r="D69" s="172"/>
      <c r="E69" s="46" t="s">
        <v>25</v>
      </c>
      <c r="F69" s="80">
        <f>O65</f>
        <v>0.12316561844863731</v>
      </c>
      <c r="G69" s="45"/>
      <c r="H69" s="174" t="s">
        <v>60</v>
      </c>
      <c r="I69" s="50">
        <f>Q69</f>
        <v>193</v>
      </c>
      <c r="J69" s="51">
        <f>R69/Q69</f>
        <v>0.35233160621761656</v>
      </c>
      <c r="K69" s="52">
        <f>(U69/T69)-J69</f>
        <v>1.0362694300518172E-2</v>
      </c>
      <c r="L69" s="81">
        <f t="shared" si="46"/>
        <v>0.36269430051813473</v>
      </c>
      <c r="M69" s="53">
        <f t="shared" si="47"/>
        <v>0.40414507772020725</v>
      </c>
      <c r="N69" s="52">
        <f t="shared" si="48"/>
        <v>0</v>
      </c>
      <c r="O69" s="52">
        <f t="shared" si="49"/>
        <v>0.23316062176165803</v>
      </c>
      <c r="P69" s="123">
        <f t="shared" si="50"/>
        <v>0.63730569948186533</v>
      </c>
      <c r="Q69" s="40">
        <v>193</v>
      </c>
      <c r="R69" s="40">
        <v>68</v>
      </c>
      <c r="S69" s="29"/>
      <c r="T69" s="40">
        <v>193</v>
      </c>
      <c r="U69" s="40">
        <v>70</v>
      </c>
      <c r="V69" s="30"/>
      <c r="W69" s="40">
        <v>78</v>
      </c>
      <c r="X69" s="40">
        <v>0</v>
      </c>
      <c r="Y69" s="40">
        <v>45</v>
      </c>
      <c r="Z69" s="117">
        <v>123</v>
      </c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8" ht="78.75" customHeight="1" thickTop="1" x14ac:dyDescent="0.35">
      <c r="A70" s="7" t="s">
        <v>54</v>
      </c>
      <c r="B70" s="7"/>
      <c r="C70" s="170"/>
      <c r="D70" s="170"/>
      <c r="E70" s="7"/>
      <c r="F70" s="7"/>
      <c r="G70" s="7"/>
      <c r="H70" s="8" t="s">
        <v>27</v>
      </c>
      <c r="I70" s="58"/>
      <c r="J70" s="58"/>
      <c r="K70" s="59"/>
      <c r="L70" s="3"/>
      <c r="M70" s="58"/>
      <c r="N70" s="59"/>
      <c r="O70" s="59"/>
      <c r="P70" s="124"/>
      <c r="Q70" s="29"/>
      <c r="R70" s="29"/>
      <c r="S70" s="29"/>
      <c r="T70" s="29"/>
      <c r="U70" s="29"/>
      <c r="V70" s="30"/>
      <c r="W70" s="15"/>
      <c r="X70" s="15"/>
      <c r="Y70" s="15"/>
      <c r="Z70" s="118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spans="1:38" x14ac:dyDescent="0.3">
      <c r="C71" s="169"/>
      <c r="D71" s="169"/>
      <c r="H71" t="s">
        <v>20</v>
      </c>
      <c r="I71" s="27">
        <f>SUM(I72:I75)</f>
        <v>2447</v>
      </c>
      <c r="J71" s="36">
        <f>R71/Q71</f>
        <v>0.47159787494891703</v>
      </c>
      <c r="K71" s="23">
        <f>(U71/T71)-J71</f>
        <v>2.9219786539226855E-2</v>
      </c>
      <c r="L71" s="77">
        <f t="shared" ref="L71:L75" si="51">U71/T71</f>
        <v>0.50081766148814388</v>
      </c>
      <c r="M71" s="24">
        <f>W71/T71</f>
        <v>7.2771872444807845E-2</v>
      </c>
      <c r="N71" s="23">
        <f>X71/T71</f>
        <v>1.1856091578086671E-2</v>
      </c>
      <c r="O71" s="23">
        <f>Y71/T71</f>
        <v>0.4145543744889616</v>
      </c>
      <c r="P71" s="122">
        <f>Z71/T71</f>
        <v>0.49918233851185612</v>
      </c>
      <c r="Q71" s="28">
        <f>SUM(Q72:Q75)</f>
        <v>2447</v>
      </c>
      <c r="R71" s="28">
        <f>SUM(R72:R75)</f>
        <v>1154</v>
      </c>
      <c r="S71" s="29"/>
      <c r="T71" s="28">
        <f>SUM(T72:T75)</f>
        <v>2446</v>
      </c>
      <c r="U71" s="28">
        <f>SUM(U72:U75)</f>
        <v>1225</v>
      </c>
      <c r="V71" s="30"/>
      <c r="W71" s="28">
        <f>SUM(W72:W75)</f>
        <v>178</v>
      </c>
      <c r="X71" s="28">
        <f>SUM(X72:X75)</f>
        <v>29</v>
      </c>
      <c r="Y71" s="28">
        <f>SUM(Y72:Y75)</f>
        <v>1014</v>
      </c>
      <c r="Z71" s="116">
        <f>SUM(Z72:Z75)</f>
        <v>1221</v>
      </c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8" x14ac:dyDescent="0.3">
      <c r="A72" s="31" t="s">
        <v>22</v>
      </c>
      <c r="B72" s="89">
        <v>0.42337556191254599</v>
      </c>
      <c r="C72" s="169"/>
      <c r="D72" s="169"/>
      <c r="E72" s="32" t="s">
        <v>21</v>
      </c>
      <c r="F72" s="78">
        <f>L71</f>
        <v>0.50081766148814388</v>
      </c>
      <c r="G72" s="31"/>
      <c r="H72" s="31" t="s">
        <v>22</v>
      </c>
      <c r="I72" s="35">
        <f>Q72</f>
        <v>1036</v>
      </c>
      <c r="J72" s="36">
        <f>R72/Q72</f>
        <v>0.40830115830115832</v>
      </c>
      <c r="K72" s="23">
        <f>(U72/T72)-J72</f>
        <v>3.7109469718165367E-2</v>
      </c>
      <c r="L72" s="77">
        <f t="shared" si="51"/>
        <v>0.44541062801932368</v>
      </c>
      <c r="M72" s="24">
        <f t="shared" ref="M72:M75" si="52">W72/T72</f>
        <v>9.5652173913043481E-2</v>
      </c>
      <c r="N72" s="23">
        <f t="shared" ref="N72:N75" si="53">X72/T72</f>
        <v>1.6425120772946861E-2</v>
      </c>
      <c r="O72" s="23">
        <f t="shared" ref="O72:O75" si="54">Y72/T72</f>
        <v>0.442512077294686</v>
      </c>
      <c r="P72" s="122">
        <f t="shared" ref="P72:P75" si="55">Z72/T72</f>
        <v>0.55458937198067637</v>
      </c>
      <c r="Q72" s="40">
        <v>1036</v>
      </c>
      <c r="R72" s="40">
        <v>423</v>
      </c>
      <c r="S72" s="29"/>
      <c r="T72" s="40">
        <v>1035</v>
      </c>
      <c r="U72" s="40">
        <v>461</v>
      </c>
      <c r="V72" s="30"/>
      <c r="W72" s="40">
        <v>99</v>
      </c>
      <c r="X72" s="40">
        <v>17</v>
      </c>
      <c r="Y72" s="40">
        <v>458</v>
      </c>
      <c r="Z72" s="117">
        <v>574</v>
      </c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x14ac:dyDescent="0.3">
      <c r="A73" s="41" t="s">
        <v>23</v>
      </c>
      <c r="B73" s="90">
        <v>3.4736411932979161E-2</v>
      </c>
      <c r="C73" s="169"/>
      <c r="D73" s="169"/>
      <c r="E73" s="177" t="s">
        <v>63</v>
      </c>
      <c r="F73" s="178">
        <f>M71</f>
        <v>7.2771872444807845E-2</v>
      </c>
      <c r="G73" s="41"/>
      <c r="H73" s="41" t="s">
        <v>23</v>
      </c>
      <c r="I73" s="35">
        <f>Q73</f>
        <v>85</v>
      </c>
      <c r="J73" s="36">
        <f>R73/Q73</f>
        <v>0.15294117647058825</v>
      </c>
      <c r="K73" s="23">
        <f>(U73/T73)-J73</f>
        <v>5.8823529411764691E-2</v>
      </c>
      <c r="L73" s="77">
        <f t="shared" si="51"/>
        <v>0.21176470588235294</v>
      </c>
      <c r="M73" s="24">
        <f t="shared" si="52"/>
        <v>0.11764705882352941</v>
      </c>
      <c r="N73" s="23">
        <f t="shared" si="53"/>
        <v>7.0588235294117646E-2</v>
      </c>
      <c r="O73" s="23">
        <f t="shared" si="54"/>
        <v>0.6</v>
      </c>
      <c r="P73" s="122">
        <f t="shared" si="55"/>
        <v>0.78823529411764703</v>
      </c>
      <c r="Q73" s="40">
        <v>85</v>
      </c>
      <c r="R73" s="40">
        <v>13</v>
      </c>
      <c r="S73" s="29"/>
      <c r="T73" s="40">
        <v>85</v>
      </c>
      <c r="U73" s="40">
        <v>18</v>
      </c>
      <c r="V73" s="30"/>
      <c r="W73" s="40">
        <v>10</v>
      </c>
      <c r="X73" s="40">
        <v>6</v>
      </c>
      <c r="Y73" s="40">
        <v>51</v>
      </c>
      <c r="Z73" s="117">
        <v>67</v>
      </c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8" x14ac:dyDescent="0.3">
      <c r="A74" s="152" t="s">
        <v>59</v>
      </c>
      <c r="B74" s="91">
        <v>0.38577850429096855</v>
      </c>
      <c r="C74" s="169"/>
      <c r="D74" s="169"/>
      <c r="E74" s="43" t="s">
        <v>24</v>
      </c>
      <c r="F74" s="79">
        <f>N71</f>
        <v>1.1856091578086671E-2</v>
      </c>
      <c r="G74" s="42"/>
      <c r="H74" s="152" t="s">
        <v>59</v>
      </c>
      <c r="I74" s="35">
        <f>Q74</f>
        <v>944</v>
      </c>
      <c r="J74" s="36">
        <f>R74/Q74</f>
        <v>0.60911016949152541</v>
      </c>
      <c r="K74" s="23">
        <f>(U74/T74)-J74</f>
        <v>1.6949152542372947E-2</v>
      </c>
      <c r="L74" s="77">
        <f t="shared" si="51"/>
        <v>0.62605932203389836</v>
      </c>
      <c r="M74" s="24">
        <f t="shared" si="52"/>
        <v>5.0847457627118647E-2</v>
      </c>
      <c r="N74" s="23">
        <f t="shared" si="53"/>
        <v>5.2966101694915252E-3</v>
      </c>
      <c r="O74" s="23">
        <f t="shared" si="54"/>
        <v>0.31779661016949151</v>
      </c>
      <c r="P74" s="122">
        <f t="shared" si="55"/>
        <v>0.3739406779661017</v>
      </c>
      <c r="Q74" s="40">
        <v>944</v>
      </c>
      <c r="R74" s="40">
        <v>575</v>
      </c>
      <c r="S74" s="29"/>
      <c r="T74" s="40">
        <v>944</v>
      </c>
      <c r="U74" s="40">
        <v>591</v>
      </c>
      <c r="V74" s="30"/>
      <c r="W74" s="40">
        <v>48</v>
      </c>
      <c r="X74" s="40">
        <v>5</v>
      </c>
      <c r="Y74" s="40">
        <v>300</v>
      </c>
      <c r="Z74" s="117">
        <v>353</v>
      </c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spans="1:38" ht="16.5" customHeight="1" thickBot="1" x14ac:dyDescent="0.35">
      <c r="A75" s="174" t="s">
        <v>60</v>
      </c>
      <c r="B75" s="92">
        <v>0.15610952186350632</v>
      </c>
      <c r="C75" s="172"/>
      <c r="D75" s="172"/>
      <c r="E75" s="46" t="s">
        <v>25</v>
      </c>
      <c r="F75" s="80">
        <f>O71</f>
        <v>0.4145543744889616</v>
      </c>
      <c r="G75" s="45"/>
      <c r="H75" s="174" t="s">
        <v>60</v>
      </c>
      <c r="I75" s="50">
        <f>Q75</f>
        <v>382</v>
      </c>
      <c r="J75" s="51">
        <f>R75/Q75</f>
        <v>0.37434554973821987</v>
      </c>
      <c r="K75" s="52">
        <f>(U75/T75)-J75</f>
        <v>3.1413612565445059E-2</v>
      </c>
      <c r="L75" s="81">
        <f t="shared" si="51"/>
        <v>0.40575916230366493</v>
      </c>
      <c r="M75" s="53">
        <f t="shared" si="52"/>
        <v>5.4973821989528798E-2</v>
      </c>
      <c r="N75" s="52">
        <f t="shared" si="53"/>
        <v>2.617801047120419E-3</v>
      </c>
      <c r="O75" s="52">
        <f t="shared" si="54"/>
        <v>0.53664921465968585</v>
      </c>
      <c r="P75" s="123">
        <f t="shared" si="55"/>
        <v>0.59424083769633507</v>
      </c>
      <c r="Q75" s="40">
        <v>382</v>
      </c>
      <c r="R75" s="40">
        <v>143</v>
      </c>
      <c r="S75" s="29"/>
      <c r="T75" s="40">
        <v>382</v>
      </c>
      <c r="U75" s="40">
        <v>155</v>
      </c>
      <c r="V75" s="30"/>
      <c r="W75" s="40">
        <v>21</v>
      </c>
      <c r="X75" s="40">
        <v>1</v>
      </c>
      <c r="Y75" s="40">
        <v>205</v>
      </c>
      <c r="Z75" s="117">
        <v>227</v>
      </c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spans="1:38" ht="54.75" customHeight="1" thickTop="1" x14ac:dyDescent="0.35">
      <c r="A76" s="7" t="s">
        <v>55</v>
      </c>
      <c r="B76" s="7"/>
      <c r="C76" s="170"/>
      <c r="D76" s="170"/>
      <c r="E76" s="7"/>
      <c r="F76" s="7"/>
      <c r="G76" s="7"/>
      <c r="H76" s="8" t="s">
        <v>27</v>
      </c>
      <c r="I76" s="58"/>
      <c r="J76" s="58"/>
      <c r="K76" s="59"/>
      <c r="L76" s="3"/>
      <c r="M76" s="58"/>
      <c r="N76" s="59"/>
      <c r="O76" s="59"/>
      <c r="P76" s="124"/>
      <c r="Q76" s="29"/>
      <c r="R76" s="29"/>
      <c r="S76" s="29"/>
      <c r="T76" s="29"/>
      <c r="U76" s="29"/>
      <c r="V76" s="30"/>
      <c r="W76" s="15"/>
      <c r="X76" s="15"/>
      <c r="Y76" s="15"/>
      <c r="Z76" s="118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spans="1:38" x14ac:dyDescent="0.3">
      <c r="C77" s="169"/>
      <c r="D77" s="169"/>
      <c r="H77" t="s">
        <v>20</v>
      </c>
      <c r="I77" s="27">
        <f>SUM(I78:I81)</f>
        <v>713</v>
      </c>
      <c r="J77" s="36">
        <f>R77/Q77</f>
        <v>0.42215988779803648</v>
      </c>
      <c r="K77" s="23">
        <f>(U77/T77)-J77</f>
        <v>1.9635343618513323E-2</v>
      </c>
      <c r="L77" s="77">
        <f t="shared" ref="L77:L81" si="56">U77/T77</f>
        <v>0.44179523141654981</v>
      </c>
      <c r="M77" s="24">
        <f>W77/T77</f>
        <v>4.7685834502103785E-2</v>
      </c>
      <c r="N77" s="23">
        <f>X77/T77</f>
        <v>1.4025245441795231E-3</v>
      </c>
      <c r="O77" s="23">
        <f>Y77/T77</f>
        <v>0.50911640953716686</v>
      </c>
      <c r="P77" s="122">
        <f>Z77/T77</f>
        <v>0.55820476858345025</v>
      </c>
      <c r="Q77" s="28">
        <f>SUM(Q78:Q81)</f>
        <v>713</v>
      </c>
      <c r="R77" s="28">
        <f>SUM(R78:R81)</f>
        <v>301</v>
      </c>
      <c r="S77" s="29"/>
      <c r="T77" s="28">
        <f>SUM(T78:T81)</f>
        <v>713</v>
      </c>
      <c r="U77" s="28">
        <f>SUM(U78:U81)</f>
        <v>315</v>
      </c>
      <c r="V77" s="30"/>
      <c r="W77" s="28">
        <f>SUM(W78:W81)</f>
        <v>34</v>
      </c>
      <c r="X77" s="28">
        <f>SUM(X78:X81)</f>
        <v>1</v>
      </c>
      <c r="Y77" s="28">
        <f>SUM(Y78:Y81)</f>
        <v>363</v>
      </c>
      <c r="Z77" s="116">
        <f>SUM(Z78:Z81)</f>
        <v>398</v>
      </c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</row>
    <row r="78" spans="1:38" x14ac:dyDescent="0.3">
      <c r="A78" s="31" t="s">
        <v>22</v>
      </c>
      <c r="B78" s="89">
        <v>0.76437587657784012</v>
      </c>
      <c r="C78" s="169"/>
      <c r="D78" s="169"/>
      <c r="E78" s="32" t="s">
        <v>21</v>
      </c>
      <c r="F78" s="78">
        <f>L77</f>
        <v>0.44179523141654981</v>
      </c>
      <c r="G78" s="31"/>
      <c r="H78" s="31" t="s">
        <v>22</v>
      </c>
      <c r="I78" s="35">
        <f>Q78</f>
        <v>545</v>
      </c>
      <c r="J78" s="36">
        <f>R78/Q78</f>
        <v>0.3559633027522936</v>
      </c>
      <c r="K78" s="23">
        <f>(U78/T78)-J78</f>
        <v>2.0183486238532111E-2</v>
      </c>
      <c r="L78" s="77">
        <f t="shared" si="56"/>
        <v>0.37614678899082571</v>
      </c>
      <c r="M78" s="24">
        <f t="shared" ref="M78:M81" si="57">W78/T78</f>
        <v>5.1376146788990829E-2</v>
      </c>
      <c r="N78" s="23">
        <f t="shared" ref="N78:N81" si="58">X78/T78</f>
        <v>1.834862385321101E-3</v>
      </c>
      <c r="O78" s="23">
        <f t="shared" ref="O78:O81" si="59">Y78/T78</f>
        <v>0.57064220183486236</v>
      </c>
      <c r="P78" s="122">
        <f t="shared" ref="P78:P81" si="60">Z78/T78</f>
        <v>0.62385321100917435</v>
      </c>
      <c r="Q78" s="40">
        <v>545</v>
      </c>
      <c r="R78" s="40">
        <v>194</v>
      </c>
      <c r="S78" s="29"/>
      <c r="T78" s="40">
        <v>545</v>
      </c>
      <c r="U78" s="40">
        <v>205</v>
      </c>
      <c r="V78" s="30"/>
      <c r="W78" s="40">
        <v>28</v>
      </c>
      <c r="X78" s="40">
        <v>1</v>
      </c>
      <c r="Y78" s="40">
        <v>311</v>
      </c>
      <c r="Z78" s="117">
        <v>340</v>
      </c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spans="1:38" x14ac:dyDescent="0.3">
      <c r="A79" s="41" t="s">
        <v>23</v>
      </c>
      <c r="B79" s="90">
        <v>1.2622720897615708E-2</v>
      </c>
      <c r="C79" s="169"/>
      <c r="D79" s="169"/>
      <c r="E79" s="177" t="s">
        <v>63</v>
      </c>
      <c r="F79" s="178">
        <f>M77</f>
        <v>4.7685834502103785E-2</v>
      </c>
      <c r="G79" s="41"/>
      <c r="H79" s="41" t="s">
        <v>23</v>
      </c>
      <c r="I79" s="35">
        <f>Q79</f>
        <v>9</v>
      </c>
      <c r="J79" s="36">
        <f>R79/Q79</f>
        <v>0.44444444444444442</v>
      </c>
      <c r="K79" s="23">
        <f>(U79/T79)-J79</f>
        <v>0</v>
      </c>
      <c r="L79" s="77">
        <f t="shared" si="56"/>
        <v>0.44444444444444442</v>
      </c>
      <c r="M79" s="24">
        <f t="shared" si="57"/>
        <v>0.1111111111111111</v>
      </c>
      <c r="N79" s="23">
        <f t="shared" si="58"/>
        <v>0</v>
      </c>
      <c r="O79" s="23">
        <f t="shared" si="59"/>
        <v>0.44444444444444442</v>
      </c>
      <c r="P79" s="122">
        <f t="shared" si="60"/>
        <v>0.55555555555555558</v>
      </c>
      <c r="Q79" s="40">
        <v>9</v>
      </c>
      <c r="R79" s="40">
        <v>4</v>
      </c>
      <c r="S79" s="29"/>
      <c r="T79" s="40">
        <v>9</v>
      </c>
      <c r="U79" s="40">
        <v>4</v>
      </c>
      <c r="V79" s="30"/>
      <c r="W79" s="40">
        <v>1</v>
      </c>
      <c r="X79" s="40">
        <v>0</v>
      </c>
      <c r="Y79" s="40">
        <v>4</v>
      </c>
      <c r="Z79" s="117">
        <v>5</v>
      </c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  <row r="80" spans="1:38" x14ac:dyDescent="0.3">
      <c r="A80" s="152" t="s">
        <v>59</v>
      </c>
      <c r="B80" s="91">
        <v>0.20476858345021037</v>
      </c>
      <c r="C80" s="169"/>
      <c r="D80" s="169"/>
      <c r="E80" s="43" t="s">
        <v>24</v>
      </c>
      <c r="F80" s="79">
        <f>N77</f>
        <v>1.4025245441795231E-3</v>
      </c>
      <c r="G80" s="42"/>
      <c r="H80" s="152" t="s">
        <v>59</v>
      </c>
      <c r="I80" s="35">
        <f>Q80</f>
        <v>146</v>
      </c>
      <c r="J80" s="36">
        <f>R80/Q80</f>
        <v>0.65068493150684936</v>
      </c>
      <c r="K80" s="23">
        <f>(U80/T80)-J80</f>
        <v>0</v>
      </c>
      <c r="L80" s="77">
        <f t="shared" si="56"/>
        <v>0.65068493150684936</v>
      </c>
      <c r="M80" s="24">
        <f t="shared" si="57"/>
        <v>2.7397260273972601E-2</v>
      </c>
      <c r="N80" s="23">
        <f t="shared" si="58"/>
        <v>0</v>
      </c>
      <c r="O80" s="23">
        <f t="shared" si="59"/>
        <v>0.32191780821917809</v>
      </c>
      <c r="P80" s="122">
        <f t="shared" si="60"/>
        <v>0.34931506849315069</v>
      </c>
      <c r="Q80" s="40">
        <v>146</v>
      </c>
      <c r="R80" s="40">
        <v>95</v>
      </c>
      <c r="S80" s="29"/>
      <c r="T80" s="40">
        <v>146</v>
      </c>
      <c r="U80" s="40">
        <v>95</v>
      </c>
      <c r="V80" s="72"/>
      <c r="W80" s="37">
        <v>4</v>
      </c>
      <c r="X80" s="40">
        <v>0</v>
      </c>
      <c r="Y80" s="40">
        <v>47</v>
      </c>
      <c r="Z80" s="117">
        <v>51</v>
      </c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</row>
    <row r="81" spans="1:38" ht="15" thickBot="1" x14ac:dyDescent="0.35">
      <c r="A81" s="174" t="s">
        <v>60</v>
      </c>
      <c r="B81" s="92">
        <v>1.82328190743338E-2</v>
      </c>
      <c r="C81" s="172"/>
      <c r="D81" s="172"/>
      <c r="E81" s="46" t="s">
        <v>25</v>
      </c>
      <c r="F81" s="80">
        <f>O77</f>
        <v>0.50911640953716686</v>
      </c>
      <c r="G81" s="45"/>
      <c r="H81" s="174" t="s">
        <v>60</v>
      </c>
      <c r="I81" s="50">
        <f>Q81</f>
        <v>13</v>
      </c>
      <c r="J81" s="51">
        <f>R81/Q81</f>
        <v>0.61538461538461542</v>
      </c>
      <c r="K81" s="52">
        <f>(U81/T81)-J81</f>
        <v>0.23076923076923073</v>
      </c>
      <c r="L81" s="81">
        <f t="shared" si="56"/>
        <v>0.84615384615384615</v>
      </c>
      <c r="M81" s="53">
        <f t="shared" si="57"/>
        <v>7.6923076923076927E-2</v>
      </c>
      <c r="N81" s="52">
        <f t="shared" si="58"/>
        <v>0</v>
      </c>
      <c r="O81" s="52">
        <f t="shared" si="59"/>
        <v>7.6923076923076927E-2</v>
      </c>
      <c r="P81" s="123">
        <f t="shared" si="60"/>
        <v>0.15384615384615385</v>
      </c>
      <c r="Q81" s="56">
        <v>13</v>
      </c>
      <c r="R81" s="56">
        <v>8</v>
      </c>
      <c r="S81" s="20"/>
      <c r="T81" s="56">
        <v>13</v>
      </c>
      <c r="U81" s="56">
        <v>11</v>
      </c>
      <c r="V81" s="57"/>
      <c r="W81" s="56">
        <v>1</v>
      </c>
      <c r="X81" s="56">
        <v>0</v>
      </c>
      <c r="Y81" s="56">
        <v>1</v>
      </c>
      <c r="Z81" s="119">
        <v>2</v>
      </c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</row>
    <row r="82" spans="1:38" ht="15" thickTop="1" x14ac:dyDescent="0.3"/>
    <row r="83" spans="1:38" x14ac:dyDescent="0.3">
      <c r="A83" t="s">
        <v>58</v>
      </c>
      <c r="D83" s="173" t="s">
        <v>62</v>
      </c>
      <c r="E83" s="163"/>
    </row>
    <row r="84" spans="1:38" x14ac:dyDescent="0.3">
      <c r="A84" s="150" t="s">
        <v>22</v>
      </c>
      <c r="B84" s="158"/>
      <c r="D84" s="32" t="s">
        <v>21</v>
      </c>
      <c r="E84" s="164"/>
    </row>
    <row r="85" spans="1:38" x14ac:dyDescent="0.3">
      <c r="A85" s="151" t="s">
        <v>23</v>
      </c>
      <c r="B85" s="159"/>
      <c r="D85" s="177" t="s">
        <v>63</v>
      </c>
      <c r="E85" s="176"/>
    </row>
    <row r="86" spans="1:38" x14ac:dyDescent="0.3">
      <c r="A86" s="152" t="s">
        <v>59</v>
      </c>
      <c r="B86" s="160"/>
      <c r="D86" s="43" t="s">
        <v>24</v>
      </c>
      <c r="E86" s="165"/>
    </row>
    <row r="87" spans="1:38" ht="15" thickBot="1" x14ac:dyDescent="0.35">
      <c r="A87" s="174" t="s">
        <v>60</v>
      </c>
      <c r="B87" s="162"/>
      <c r="D87" s="46" t="s">
        <v>25</v>
      </c>
      <c r="E87" s="167"/>
    </row>
    <row r="88" spans="1:38" ht="15" thickTop="1" x14ac:dyDescent="0.3"/>
    <row r="89" spans="1:38" ht="15.6" x14ac:dyDescent="0.3">
      <c r="A89" s="181" t="s">
        <v>64</v>
      </c>
    </row>
    <row r="90" spans="1:38" ht="15.6" x14ac:dyDescent="0.3">
      <c r="A90" s="182" t="s">
        <v>65</v>
      </c>
      <c r="B90" s="183"/>
      <c r="C90" s="183"/>
      <c r="D90" s="183"/>
      <c r="E90" s="183"/>
    </row>
  </sheetData>
  <mergeCells count="5">
    <mergeCell ref="W3:Z3"/>
    <mergeCell ref="J3:K3"/>
    <mergeCell ref="M3:O3"/>
    <mergeCell ref="N1:Q1"/>
    <mergeCell ref="A90:E90"/>
  </mergeCells>
  <hyperlinks>
    <hyperlink ref="A90" r:id="rId1" display="https://creativecommons.org/licenses/by-nc-sa/4.0/" xr:uid="{3EF84078-B8DB-4522-9737-7E6D01E910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 Comm Colleges</vt:lpstr>
      <vt:lpstr>CO Public 4 Year IHEs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Straut</dc:creator>
  <cp:lastModifiedBy>Russell Poulin</cp:lastModifiedBy>
  <dcterms:created xsi:type="dcterms:W3CDTF">2018-03-27T19:22:06Z</dcterms:created>
  <dcterms:modified xsi:type="dcterms:W3CDTF">2018-04-12T00:00:13Z</dcterms:modified>
</cp:coreProperties>
</file>